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465" windowHeight="6690" activeTab="1"/>
  </bookViews>
  <sheets>
    <sheet name="Botoak" sheetId="1" r:id="rId1"/>
    <sheet name="Denbora" sheetId="2" r:id="rId2"/>
    <sheet name="Diferentzia" sheetId="3" r:id="rId3"/>
    <sheet name="Elkarrizketak" sheetId="4" r:id="rId4"/>
    <sheet name="BATAZ BESTE" sheetId="5" r:id="rId5"/>
  </sheets>
  <definedNames/>
  <calcPr fullCalcOnLoad="1"/>
</workbook>
</file>

<file path=xl/sharedStrings.xml><?xml version="1.0" encoding="utf-8"?>
<sst xmlns="http://schemas.openxmlformats.org/spreadsheetml/2006/main" count="291" uniqueCount="75">
  <si>
    <t>EAJ</t>
  </si>
  <si>
    <t>PSE</t>
  </si>
  <si>
    <t>PP</t>
  </si>
  <si>
    <t>Aralar</t>
  </si>
  <si>
    <t>EB</t>
  </si>
  <si>
    <t>UPyD</t>
  </si>
  <si>
    <t>Besteak</t>
  </si>
  <si>
    <t>Apirila</t>
  </si>
  <si>
    <t>Maiatza</t>
  </si>
  <si>
    <t>ETB</t>
  </si>
  <si>
    <t>Ekaina</t>
  </si>
  <si>
    <t>Uztaila</t>
  </si>
  <si>
    <t>Abuztua</t>
  </si>
  <si>
    <t>Iraila</t>
  </si>
  <si>
    <t>Eusk Irratia</t>
  </si>
  <si>
    <t>Radio Eusk.</t>
  </si>
  <si>
    <t>EA</t>
  </si>
  <si>
    <t>Botoak</t>
  </si>
  <si>
    <t>EHBildu</t>
  </si>
  <si>
    <t>BOTOAK</t>
  </si>
  <si>
    <t>Euskadi Irratia</t>
  </si>
  <si>
    <t>Radio Euskadi</t>
  </si>
  <si>
    <t>Patxi Zabaleta</t>
  </si>
  <si>
    <t>Antonio Basagoiti</t>
  </si>
  <si>
    <t>Andoni Ortuzar</t>
  </si>
  <si>
    <t>Borja Semper</t>
  </si>
  <si>
    <t>Joseba Egibar</t>
  </si>
  <si>
    <t>Laura Garrido</t>
  </si>
  <si>
    <t>Dani Maeztu</t>
  </si>
  <si>
    <t>Gorka Maneiro</t>
  </si>
  <si>
    <t>Rodolfo Ares</t>
  </si>
  <si>
    <t>Alfonso Alonso</t>
  </si>
  <si>
    <t>Laura Mintegi</t>
  </si>
  <si>
    <t>GUZTIRA</t>
  </si>
  <si>
    <t>*Ezker Anitza se considera Ezker Batua puesto que la escisión se produjo en el mismo 2012 y los resultados con los que se compara son de 2009.</t>
  </si>
  <si>
    <t>**UPN se considera PP en cuanto en Navarra funcionan en coalición, para un manejo más sencillo de los datos.</t>
  </si>
  <si>
    <t>UPYD</t>
  </si>
  <si>
    <t>EHB+Besteak</t>
  </si>
  <si>
    <t>Izaskun Bilbai</t>
  </si>
  <si>
    <t>Idoia Mendia</t>
  </si>
  <si>
    <t>Jesus Egiguren</t>
  </si>
  <si>
    <t>Hasier Arraiz</t>
  </si>
  <si>
    <t>Rebeka Ubera (2)</t>
  </si>
  <si>
    <t>Peio Urizar (2)</t>
  </si>
  <si>
    <t>Laura Garrido (2)</t>
  </si>
  <si>
    <t>Aitor Esteban (2)</t>
  </si>
  <si>
    <t>Ramon Jauregui</t>
  </si>
  <si>
    <t>JA Pastor</t>
  </si>
  <si>
    <t>Jose Manuel Herzog (2)</t>
  </si>
  <si>
    <t>Jon Iñarritu (2)</t>
  </si>
  <si>
    <t>Belen Arrondo</t>
  </si>
  <si>
    <t>Koldo Mediavilla</t>
  </si>
  <si>
    <t>Andoni Ortuzar (2)</t>
  </si>
  <si>
    <t>Laura Mintegi (2)</t>
  </si>
  <si>
    <t>Belen Arrondo (2)</t>
  </si>
  <si>
    <t>Patxi Lopez</t>
  </si>
  <si>
    <t>Iñaki Anasagasti</t>
  </si>
  <si>
    <t>Markel Olano</t>
  </si>
  <si>
    <t>Aitor Esteban</t>
  </si>
  <si>
    <t>Xabier M Errekondo</t>
  </si>
  <si>
    <t>Izaskun Bilbao</t>
  </si>
  <si>
    <t>Iñaki Irazabalbeitia</t>
  </si>
  <si>
    <t>Juanjo Agirrezabala</t>
  </si>
  <si>
    <t>Arantza Quiroga</t>
  </si>
  <si>
    <t>Iñaki Arriola</t>
  </si>
  <si>
    <t>EHBILDU</t>
  </si>
  <si>
    <t>DENAK</t>
  </si>
  <si>
    <t>BESTEAK</t>
  </si>
  <si>
    <t>EHB+BESTEAK</t>
  </si>
  <si>
    <t>DIFERENTZIA</t>
  </si>
  <si>
    <t>EUSKADI IRRATIA</t>
  </si>
  <si>
    <t>RADIO EUSKADI</t>
  </si>
  <si>
    <t>MEDIA</t>
  </si>
  <si>
    <t>BATUKETA</t>
  </si>
  <si>
    <t>ETB+EI+RE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</si>
</sst>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0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Denbora!$A$2</c:f>
              <c:strCache>
                <c:ptCount val="1"/>
                <c:pt idx="0">
                  <c:v>EAJ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Denbora!$B$1:$H$1</c:f>
              <c:strCache/>
            </c:strRef>
          </c:cat>
          <c:val>
            <c:numRef>
              <c:f>Denbora!$B$2:$H$2</c:f>
              <c:numCache/>
            </c:numRef>
          </c:val>
        </c:ser>
        <c:ser>
          <c:idx val="1"/>
          <c:order val="1"/>
          <c:tx>
            <c:strRef>
              <c:f>Denbora!$A$3</c:f>
              <c:strCache>
                <c:ptCount val="1"/>
                <c:pt idx="0">
                  <c:v>EHBildu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Denbora!$B$1:$H$1</c:f>
              <c:strCache/>
            </c:strRef>
          </c:cat>
          <c:val>
            <c:numRef>
              <c:f>Denbora!$B$3:$H$3</c:f>
              <c:numCache/>
            </c:numRef>
          </c:val>
        </c:ser>
        <c:ser>
          <c:idx val="2"/>
          <c:order val="2"/>
          <c:tx>
            <c:strRef>
              <c:f>Denbora!$A$4</c:f>
              <c:strCache>
                <c:ptCount val="1"/>
                <c:pt idx="0">
                  <c:v>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Denbora!$B$1:$H$1</c:f>
              <c:strCache/>
            </c:strRef>
          </c:cat>
          <c:val>
            <c:numRef>
              <c:f>Denbora!$B$4:$H$4</c:f>
              <c:numCache/>
            </c:numRef>
          </c:val>
        </c:ser>
        <c:ser>
          <c:idx val="3"/>
          <c:order val="3"/>
          <c:tx>
            <c:strRef>
              <c:f>Denbora!$A$5</c:f>
              <c:strCache>
                <c:ptCount val="1"/>
                <c:pt idx="0">
                  <c:v>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Denbora!$B$1:$H$1</c:f>
              <c:strCache/>
            </c:strRef>
          </c:cat>
          <c:val>
            <c:numRef>
              <c:f>Denbora!$B$5:$H$5</c:f>
              <c:numCache/>
            </c:numRef>
          </c:val>
        </c:ser>
        <c:ser>
          <c:idx val="4"/>
          <c:order val="4"/>
          <c:tx>
            <c:strRef>
              <c:f>Denbora!$A$6</c:f>
              <c:strCache>
                <c:ptCount val="1"/>
                <c:pt idx="0">
                  <c:v>UPYD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Denbora!$B$1:$H$1</c:f>
              <c:strCache/>
            </c:strRef>
          </c:cat>
          <c:val>
            <c:numRef>
              <c:f>Denbora!$B$6:$H$6</c:f>
              <c:numCache/>
            </c:numRef>
          </c:val>
        </c:ser>
        <c:ser>
          <c:idx val="5"/>
          <c:order val="5"/>
          <c:tx>
            <c:strRef>
              <c:f>Denbora!$A$7</c:f>
              <c:strCache>
                <c:ptCount val="1"/>
                <c:pt idx="0">
                  <c:v>Besteak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Denbora!$B$1:$H$1</c:f>
              <c:strCache/>
            </c:strRef>
          </c:cat>
          <c:val>
            <c:numRef>
              <c:f>Denbora!$B$7:$H$7</c:f>
              <c:numCache/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Elkarrizketak!$J$30:$J$34</c:f>
              <c:strCache/>
            </c:strRef>
          </c:cat>
          <c:val>
            <c:numRef>
              <c:f>Elkarrizketak!$K$30:$K$34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Euskadi Irratia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Elkarrizketak!$J$38:$J$42</c:f>
              <c:strCache/>
            </c:strRef>
          </c:cat>
          <c:val>
            <c:numRef>
              <c:f>Elkarrizketak!$K$38:$K$42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 Euskadi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Elkarrizketak!$J$46:$J$50</c:f>
              <c:strCache/>
            </c:strRef>
          </c:cat>
          <c:val>
            <c:numRef>
              <c:f>Elkarrizketak!$K$46:$K$50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EUSKADI IRRATIA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Denbora!$A$11</c:f>
              <c:strCache>
                <c:ptCount val="1"/>
                <c:pt idx="0">
                  <c:v>EAJ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Denbora!$B$10:$H$10</c:f>
              <c:strCache/>
            </c:strRef>
          </c:cat>
          <c:val>
            <c:numRef>
              <c:f>Denbora!$B$11:$H$11</c:f>
              <c:numCache/>
            </c:numRef>
          </c:val>
        </c:ser>
        <c:ser>
          <c:idx val="1"/>
          <c:order val="1"/>
          <c:tx>
            <c:strRef>
              <c:f>Denbora!$A$12</c:f>
              <c:strCache>
                <c:ptCount val="1"/>
                <c:pt idx="0">
                  <c:v>EHBildu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Denbora!$B$10:$H$10</c:f>
              <c:strCache/>
            </c:strRef>
          </c:cat>
          <c:val>
            <c:numRef>
              <c:f>Denbora!$B$12:$H$12</c:f>
              <c:numCache/>
            </c:numRef>
          </c:val>
        </c:ser>
        <c:ser>
          <c:idx val="2"/>
          <c:order val="2"/>
          <c:tx>
            <c:strRef>
              <c:f>Denbora!$A$13</c:f>
              <c:strCache>
                <c:ptCount val="1"/>
                <c:pt idx="0">
                  <c:v>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Denbora!$B$10:$H$10</c:f>
              <c:strCache/>
            </c:strRef>
          </c:cat>
          <c:val>
            <c:numRef>
              <c:f>Denbora!$B$13:$H$13</c:f>
              <c:numCache/>
            </c:numRef>
          </c:val>
        </c:ser>
        <c:ser>
          <c:idx val="3"/>
          <c:order val="3"/>
          <c:tx>
            <c:strRef>
              <c:f>Denbora!$A$14</c:f>
              <c:strCache>
                <c:ptCount val="1"/>
                <c:pt idx="0">
                  <c:v>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Denbora!$B$10:$H$10</c:f>
              <c:strCache/>
            </c:strRef>
          </c:cat>
          <c:val>
            <c:numRef>
              <c:f>Denbora!$B$14:$H$14</c:f>
              <c:numCache/>
            </c:numRef>
          </c:val>
        </c:ser>
        <c:ser>
          <c:idx val="4"/>
          <c:order val="4"/>
          <c:tx>
            <c:strRef>
              <c:f>Denbora!$A$15</c:f>
              <c:strCache>
                <c:ptCount val="1"/>
                <c:pt idx="0">
                  <c:v>UPYD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Denbora!$B$10:$H$10</c:f>
              <c:strCache/>
            </c:strRef>
          </c:cat>
          <c:val>
            <c:numRef>
              <c:f>Denbora!$B$15:$H$15</c:f>
              <c:numCache/>
            </c:numRef>
          </c:val>
        </c:ser>
        <c:ser>
          <c:idx val="5"/>
          <c:order val="5"/>
          <c:tx>
            <c:strRef>
              <c:f>Denbora!$A$16</c:f>
              <c:strCache>
                <c:ptCount val="1"/>
                <c:pt idx="0">
                  <c:v>Besteak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Denbora!$B$10:$H$10</c:f>
              <c:strCache/>
            </c:strRef>
          </c:cat>
          <c:val>
            <c:numRef>
              <c:f>Denbora!$B$16:$H$16</c:f>
              <c:numCache/>
            </c:numRef>
          </c:val>
        </c:ser>
        <c:axId val="31603982"/>
        <c:axId val="16000383"/>
      </c:bar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0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 EUSKADI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Denbora!$A$20</c:f>
              <c:strCache>
                <c:ptCount val="1"/>
                <c:pt idx="0">
                  <c:v>EAJ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Denbora!$B$19:$H$19</c:f>
              <c:strCache/>
            </c:strRef>
          </c:cat>
          <c:val>
            <c:numRef>
              <c:f>Denbora!$B$20:$H$20</c:f>
              <c:numCache/>
            </c:numRef>
          </c:val>
        </c:ser>
        <c:ser>
          <c:idx val="1"/>
          <c:order val="1"/>
          <c:tx>
            <c:strRef>
              <c:f>Denbora!$A$21</c:f>
              <c:strCache>
                <c:ptCount val="1"/>
                <c:pt idx="0">
                  <c:v>EHBildu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Denbora!$B$19:$H$19</c:f>
              <c:strCache/>
            </c:strRef>
          </c:cat>
          <c:val>
            <c:numRef>
              <c:f>Denbora!$B$21:$H$21</c:f>
              <c:numCache/>
            </c:numRef>
          </c:val>
        </c:ser>
        <c:ser>
          <c:idx val="2"/>
          <c:order val="2"/>
          <c:tx>
            <c:strRef>
              <c:f>Denbora!$A$22</c:f>
              <c:strCache>
                <c:ptCount val="1"/>
                <c:pt idx="0">
                  <c:v>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Denbora!$B$19:$H$19</c:f>
              <c:strCache/>
            </c:strRef>
          </c:cat>
          <c:val>
            <c:numRef>
              <c:f>Denbora!$B$22:$H$22</c:f>
              <c:numCache/>
            </c:numRef>
          </c:val>
        </c:ser>
        <c:ser>
          <c:idx val="3"/>
          <c:order val="3"/>
          <c:tx>
            <c:strRef>
              <c:f>Denbora!$A$23</c:f>
              <c:strCache>
                <c:ptCount val="1"/>
                <c:pt idx="0">
                  <c:v>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Denbora!$B$19:$H$19</c:f>
              <c:strCache/>
            </c:strRef>
          </c:cat>
          <c:val>
            <c:numRef>
              <c:f>Denbora!$B$23:$H$23</c:f>
              <c:numCache/>
            </c:numRef>
          </c:val>
        </c:ser>
        <c:ser>
          <c:idx val="4"/>
          <c:order val="4"/>
          <c:tx>
            <c:strRef>
              <c:f>Denbora!$A$24</c:f>
              <c:strCache>
                <c:ptCount val="1"/>
                <c:pt idx="0">
                  <c:v>UPYD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Denbora!$B$19:$H$19</c:f>
              <c:strCache/>
            </c:strRef>
          </c:cat>
          <c:val>
            <c:numRef>
              <c:f>Denbora!$B$24:$H$24</c:f>
              <c:numCache/>
            </c:numRef>
          </c:val>
        </c:ser>
        <c:ser>
          <c:idx val="5"/>
          <c:order val="5"/>
          <c:tx>
            <c:strRef>
              <c:f>Denbora!$A$25</c:f>
              <c:strCache>
                <c:ptCount val="1"/>
                <c:pt idx="0">
                  <c:v>Besteak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Denbora!$B$19:$H$19</c:f>
              <c:strCache/>
            </c:strRef>
          </c:cat>
          <c:val>
            <c:numRef>
              <c:f>Denbora!$B$25:$H$25</c:f>
              <c:numCache/>
            </c:numRef>
          </c:val>
        </c:ser>
        <c:axId val="9785720"/>
        <c:axId val="20962617"/>
      </c:bar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Denbora!$B$1</c:f>
              <c:strCache>
                <c:ptCount val="1"/>
                <c:pt idx="0">
                  <c:v>Apirila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Denbora!$A$2:$A$7</c:f>
              <c:strCache/>
            </c:strRef>
          </c:cat>
          <c:val>
            <c:numRef>
              <c:f>Denbora!$B$2:$B$7</c:f>
              <c:numCache/>
            </c:numRef>
          </c:val>
        </c:ser>
        <c:ser>
          <c:idx val="1"/>
          <c:order val="1"/>
          <c:tx>
            <c:strRef>
              <c:f>Denbora!$C$1</c:f>
              <c:strCache>
                <c:ptCount val="1"/>
                <c:pt idx="0">
                  <c:v>Maiatza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Denbora!$A$2:$A$7</c:f>
              <c:strCache/>
            </c:strRef>
          </c:cat>
          <c:val>
            <c:numRef>
              <c:f>Denbora!$C$2:$C$7</c:f>
              <c:numCache/>
            </c:numRef>
          </c:val>
        </c:ser>
        <c:ser>
          <c:idx val="2"/>
          <c:order val="2"/>
          <c:tx>
            <c:strRef>
              <c:f>Denbora!$D$1</c:f>
              <c:strCache>
                <c:ptCount val="1"/>
                <c:pt idx="0">
                  <c:v>Ekaina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Denbora!$A$2:$A$7</c:f>
              <c:strCache/>
            </c:strRef>
          </c:cat>
          <c:val>
            <c:numRef>
              <c:f>Denbora!$D$2:$D$7</c:f>
              <c:numCache/>
            </c:numRef>
          </c:val>
        </c:ser>
        <c:ser>
          <c:idx val="3"/>
          <c:order val="3"/>
          <c:tx>
            <c:strRef>
              <c:f>Denbora!$E$1</c:f>
              <c:strCache>
                <c:ptCount val="1"/>
                <c:pt idx="0">
                  <c:v>Uztaila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Denbora!$A$2:$A$7</c:f>
              <c:strCache/>
            </c:strRef>
          </c:cat>
          <c:val>
            <c:numRef>
              <c:f>Denbora!$E$2:$E$7</c:f>
              <c:numCache/>
            </c:numRef>
          </c:val>
        </c:ser>
        <c:ser>
          <c:idx val="4"/>
          <c:order val="4"/>
          <c:tx>
            <c:strRef>
              <c:f>Denbora!$F$1</c:f>
              <c:strCache>
                <c:ptCount val="1"/>
                <c:pt idx="0">
                  <c:v>Abuztua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Denbora!$A$2:$A$7</c:f>
              <c:strCache/>
            </c:strRef>
          </c:cat>
          <c:val>
            <c:numRef>
              <c:f>Denbora!$F$2:$F$7</c:f>
              <c:numCache/>
            </c:numRef>
          </c:val>
        </c:ser>
        <c:ser>
          <c:idx val="5"/>
          <c:order val="5"/>
          <c:tx>
            <c:strRef>
              <c:f>Denbora!$G$1</c:f>
              <c:strCache>
                <c:ptCount val="1"/>
                <c:pt idx="0">
                  <c:v>Iraila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Denbora!$A$2:$A$7</c:f>
              <c:strCache/>
            </c:strRef>
          </c:cat>
          <c:val>
            <c:numRef>
              <c:f>Denbora!$G$2:$G$7</c:f>
              <c:numCache/>
            </c:numRef>
          </c:val>
        </c:ser>
        <c:ser>
          <c:idx val="6"/>
          <c:order val="6"/>
          <c:tx>
            <c:strRef>
              <c:f>Denbora!$H$1</c:f>
              <c:strCache>
                <c:ptCount val="1"/>
                <c:pt idx="0">
                  <c:v>BOTOAK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Denbora!$A$2:$A$7</c:f>
              <c:strCache/>
            </c:strRef>
          </c:cat>
          <c:val>
            <c:numRef>
              <c:f>Denbora!$H$2:$H$7</c:f>
              <c:numCache/>
            </c:numRef>
          </c:val>
        </c:ser>
        <c:axId val="54445826"/>
        <c:axId val="20250387"/>
      </c:bar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4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EUSKADI IRRATIA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Denbora!$B$10</c:f>
              <c:strCache>
                <c:ptCount val="1"/>
                <c:pt idx="0">
                  <c:v>Apirila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Denbora!$A$11:$A$16</c:f>
              <c:strCache/>
            </c:strRef>
          </c:cat>
          <c:val>
            <c:numRef>
              <c:f>Denbora!$B$11:$B$16</c:f>
              <c:numCache/>
            </c:numRef>
          </c:val>
        </c:ser>
        <c:ser>
          <c:idx val="1"/>
          <c:order val="1"/>
          <c:tx>
            <c:strRef>
              <c:f>Denbora!$C$10</c:f>
              <c:strCache>
                <c:ptCount val="1"/>
                <c:pt idx="0">
                  <c:v>Maiatza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Denbora!$A$11:$A$16</c:f>
              <c:strCache/>
            </c:strRef>
          </c:cat>
          <c:val>
            <c:numRef>
              <c:f>Denbora!$C$11:$C$16</c:f>
              <c:numCache/>
            </c:numRef>
          </c:val>
        </c:ser>
        <c:ser>
          <c:idx val="2"/>
          <c:order val="2"/>
          <c:tx>
            <c:strRef>
              <c:f>Denbora!$D$10</c:f>
              <c:strCache>
                <c:ptCount val="1"/>
                <c:pt idx="0">
                  <c:v>Ekaina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Denbora!$A$11:$A$16</c:f>
              <c:strCache/>
            </c:strRef>
          </c:cat>
          <c:val>
            <c:numRef>
              <c:f>Denbora!$D$11:$D$16</c:f>
              <c:numCache/>
            </c:numRef>
          </c:val>
        </c:ser>
        <c:ser>
          <c:idx val="3"/>
          <c:order val="3"/>
          <c:tx>
            <c:strRef>
              <c:f>Denbora!$E$10</c:f>
              <c:strCache>
                <c:ptCount val="1"/>
                <c:pt idx="0">
                  <c:v>Uztaila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Denbora!$A$11:$A$16</c:f>
              <c:strCache/>
            </c:strRef>
          </c:cat>
          <c:val>
            <c:numRef>
              <c:f>Denbora!$E$11:$E$16</c:f>
              <c:numCache/>
            </c:numRef>
          </c:val>
        </c:ser>
        <c:ser>
          <c:idx val="4"/>
          <c:order val="4"/>
          <c:tx>
            <c:strRef>
              <c:f>Denbora!$F$10</c:f>
              <c:strCache>
                <c:ptCount val="1"/>
                <c:pt idx="0">
                  <c:v>Abuztua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Denbora!$A$11:$A$16</c:f>
              <c:strCache/>
            </c:strRef>
          </c:cat>
          <c:val>
            <c:numRef>
              <c:f>Denbora!$F$11:$F$16</c:f>
              <c:numCache/>
            </c:numRef>
          </c:val>
        </c:ser>
        <c:ser>
          <c:idx val="5"/>
          <c:order val="5"/>
          <c:tx>
            <c:strRef>
              <c:f>Denbora!$G$10</c:f>
              <c:strCache>
                <c:ptCount val="1"/>
                <c:pt idx="0">
                  <c:v>Iraila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Denbora!$A$11:$A$16</c:f>
              <c:strCache/>
            </c:strRef>
          </c:cat>
          <c:val>
            <c:numRef>
              <c:f>Denbora!$G$11:$G$16</c:f>
              <c:numCache/>
            </c:numRef>
          </c:val>
        </c:ser>
        <c:ser>
          <c:idx val="6"/>
          <c:order val="6"/>
          <c:tx>
            <c:strRef>
              <c:f>Denbora!$H$10</c:f>
              <c:strCache>
                <c:ptCount val="1"/>
                <c:pt idx="0">
                  <c:v>BOTOAK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Denbora!$A$11:$A$16</c:f>
              <c:strCache/>
            </c:strRef>
          </c:cat>
          <c:val>
            <c:numRef>
              <c:f>Denbora!$H$11:$H$16</c:f>
              <c:numCache/>
            </c:numRef>
          </c:val>
        </c:ser>
        <c:axId val="48035756"/>
        <c:axId val="29668621"/>
      </c:bar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 EUSKADI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Denbora!$B$19</c:f>
              <c:strCache>
                <c:ptCount val="1"/>
                <c:pt idx="0">
                  <c:v>Apirila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Denbora!$A$20:$A$25</c:f>
              <c:strCache/>
            </c:strRef>
          </c:cat>
          <c:val>
            <c:numRef>
              <c:f>Denbora!$B$20:$B$25</c:f>
              <c:numCache/>
            </c:numRef>
          </c:val>
        </c:ser>
        <c:ser>
          <c:idx val="1"/>
          <c:order val="1"/>
          <c:tx>
            <c:strRef>
              <c:f>Denbora!$C$19</c:f>
              <c:strCache>
                <c:ptCount val="1"/>
                <c:pt idx="0">
                  <c:v>Maiatza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Denbora!$A$20:$A$25</c:f>
              <c:strCache/>
            </c:strRef>
          </c:cat>
          <c:val>
            <c:numRef>
              <c:f>Denbora!$C$20:$C$25</c:f>
              <c:numCache/>
            </c:numRef>
          </c:val>
        </c:ser>
        <c:ser>
          <c:idx val="2"/>
          <c:order val="2"/>
          <c:tx>
            <c:strRef>
              <c:f>Denbora!$D$19</c:f>
              <c:strCache>
                <c:ptCount val="1"/>
                <c:pt idx="0">
                  <c:v>Ekaina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Denbora!$A$20:$A$25</c:f>
              <c:strCache/>
            </c:strRef>
          </c:cat>
          <c:val>
            <c:numRef>
              <c:f>Denbora!$D$20:$D$25</c:f>
              <c:numCache/>
            </c:numRef>
          </c:val>
        </c:ser>
        <c:ser>
          <c:idx val="3"/>
          <c:order val="3"/>
          <c:tx>
            <c:strRef>
              <c:f>Denbora!$E$19</c:f>
              <c:strCache>
                <c:ptCount val="1"/>
                <c:pt idx="0">
                  <c:v>Uztaila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Denbora!$A$20:$A$25</c:f>
              <c:strCache/>
            </c:strRef>
          </c:cat>
          <c:val>
            <c:numRef>
              <c:f>Denbora!$E$20:$E$25</c:f>
              <c:numCache/>
            </c:numRef>
          </c:val>
        </c:ser>
        <c:ser>
          <c:idx val="4"/>
          <c:order val="4"/>
          <c:tx>
            <c:strRef>
              <c:f>Denbora!$F$19</c:f>
              <c:strCache>
                <c:ptCount val="1"/>
                <c:pt idx="0">
                  <c:v>Abuztua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Denbora!$A$20:$A$25</c:f>
              <c:strCache/>
            </c:strRef>
          </c:cat>
          <c:val>
            <c:numRef>
              <c:f>Denbora!$F$20:$F$25</c:f>
              <c:numCache/>
            </c:numRef>
          </c:val>
        </c:ser>
        <c:ser>
          <c:idx val="5"/>
          <c:order val="5"/>
          <c:tx>
            <c:strRef>
              <c:f>Denbora!$G$19</c:f>
              <c:strCache>
                <c:ptCount val="1"/>
                <c:pt idx="0">
                  <c:v>Iraila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Denbora!$A$20:$A$25</c:f>
              <c:strCache/>
            </c:strRef>
          </c:cat>
          <c:val>
            <c:numRef>
              <c:f>Denbora!$G$20:$G$25</c:f>
              <c:numCache/>
            </c:numRef>
          </c:val>
        </c:ser>
        <c:ser>
          <c:idx val="6"/>
          <c:order val="6"/>
          <c:tx>
            <c:strRef>
              <c:f>Denbora!$H$19</c:f>
              <c:strCache>
                <c:ptCount val="1"/>
                <c:pt idx="0">
                  <c:v>BOTOAK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Denbora!$A$20:$A$25</c:f>
              <c:strCache/>
            </c:strRef>
          </c:cat>
          <c:val>
            <c:numRef>
              <c:f>Denbora!$H$20:$H$25</c:f>
              <c:numCache/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Diferentzia!$A$2</c:f>
              <c:strCache>
                <c:ptCount val="1"/>
                <c:pt idx="0">
                  <c:v>EAJ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Diferentzia!$B$1:$G$1</c:f>
              <c:strCache/>
            </c:strRef>
          </c:cat>
          <c:val>
            <c:numRef>
              <c:f>Diferentzia!$B$2:$G$2</c:f>
              <c:numCache/>
            </c:numRef>
          </c:val>
          <c:smooth val="0"/>
        </c:ser>
        <c:ser>
          <c:idx val="1"/>
          <c:order val="1"/>
          <c:tx>
            <c:strRef>
              <c:f>Diferentzia!$A$3</c:f>
              <c:strCache>
                <c:ptCount val="1"/>
                <c:pt idx="0">
                  <c:v>EHBildu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Diferentzia!$B$1:$G$1</c:f>
              <c:strCache/>
            </c:strRef>
          </c:cat>
          <c:val>
            <c:numRef>
              <c:f>Diferentzia!$B$3:$G$3</c:f>
              <c:numCache/>
            </c:numRef>
          </c:val>
          <c:smooth val="0"/>
        </c:ser>
        <c:ser>
          <c:idx val="2"/>
          <c:order val="2"/>
          <c:tx>
            <c:strRef>
              <c:f>Diferentzia!$A$4</c:f>
              <c:strCache>
                <c:ptCount val="1"/>
                <c:pt idx="0">
                  <c:v>PSE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Diferentzia!$B$1:$G$1</c:f>
              <c:strCache/>
            </c:strRef>
          </c:cat>
          <c:val>
            <c:numRef>
              <c:f>Diferentzia!$B$4:$G$4</c:f>
              <c:numCache/>
            </c:numRef>
          </c:val>
          <c:smooth val="0"/>
        </c:ser>
        <c:ser>
          <c:idx val="3"/>
          <c:order val="3"/>
          <c:tx>
            <c:strRef>
              <c:f>Diferentzia!$A$5</c:f>
              <c:strCache>
                <c:ptCount val="1"/>
                <c:pt idx="0">
                  <c:v>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Diferentzia!$B$1:$G$1</c:f>
              <c:strCache/>
            </c:strRef>
          </c:cat>
          <c:val>
            <c:numRef>
              <c:f>Diferentzia!$B$5:$G$5</c:f>
              <c:numCache/>
            </c:numRef>
          </c:val>
          <c:smooth val="0"/>
        </c:ser>
        <c:ser>
          <c:idx val="4"/>
          <c:order val="4"/>
          <c:tx>
            <c:strRef>
              <c:f>Diferentzia!$A$6</c:f>
              <c:strCache>
                <c:ptCount val="1"/>
                <c:pt idx="0">
                  <c:v>UPYD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Diferentzia!$B$1:$G$1</c:f>
              <c:strCache/>
            </c:strRef>
          </c:cat>
          <c:val>
            <c:numRef>
              <c:f>Diferentzia!$B$6:$G$6</c:f>
              <c:numCache/>
            </c:numRef>
          </c:val>
          <c:smooth val="0"/>
        </c:ser>
        <c:ser>
          <c:idx val="5"/>
          <c:order val="5"/>
          <c:tx>
            <c:strRef>
              <c:f>Diferentzia!$A$7</c:f>
              <c:strCache>
                <c:ptCount val="1"/>
                <c:pt idx="0">
                  <c:v>Besteak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Diferentzia!$B$1:$G$1</c:f>
              <c:strCache/>
            </c:strRef>
          </c:cat>
          <c:val>
            <c:numRef>
              <c:f>Diferentzia!$B$7:$G$7</c:f>
              <c:numCache/>
            </c:numRef>
          </c:val>
          <c:smooth val="0"/>
        </c:ser>
        <c:ser>
          <c:idx val="6"/>
          <c:order val="6"/>
          <c:tx>
            <c:strRef>
              <c:f>Diferentzia!$A$8</c:f>
              <c:strCache>
                <c:ptCount val="1"/>
                <c:pt idx="0">
                  <c:v>EHB+Besteak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Diferentzia!$B$1:$G$1</c:f>
              <c:strCache/>
            </c:strRef>
          </c:cat>
          <c:val>
            <c:numRef>
              <c:f>Diferentzia!$B$8:$G$8</c:f>
              <c:numCache/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70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Euskadi Irratia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Diferentzia!$A$11</c:f>
              <c:strCache>
                <c:ptCount val="1"/>
                <c:pt idx="0">
                  <c:v>EAJ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Diferentzia!$B$10:$G$10</c:f>
              <c:strCache/>
            </c:strRef>
          </c:cat>
          <c:val>
            <c:numRef>
              <c:f>Diferentzia!$B$11:$G$11</c:f>
              <c:numCache/>
            </c:numRef>
          </c:val>
          <c:smooth val="0"/>
        </c:ser>
        <c:ser>
          <c:idx val="1"/>
          <c:order val="1"/>
          <c:tx>
            <c:strRef>
              <c:f>Diferentzia!$A$12</c:f>
              <c:strCache>
                <c:ptCount val="1"/>
                <c:pt idx="0">
                  <c:v>EHBildu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Diferentzia!$B$10:$G$10</c:f>
              <c:strCache/>
            </c:strRef>
          </c:cat>
          <c:val>
            <c:numRef>
              <c:f>Diferentzia!$B$12:$G$12</c:f>
              <c:numCache/>
            </c:numRef>
          </c:val>
          <c:smooth val="0"/>
        </c:ser>
        <c:ser>
          <c:idx val="2"/>
          <c:order val="2"/>
          <c:tx>
            <c:strRef>
              <c:f>Diferentzia!$A$13</c:f>
              <c:strCache>
                <c:ptCount val="1"/>
                <c:pt idx="0">
                  <c:v>PSE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Diferentzia!$B$10:$G$10</c:f>
              <c:strCache/>
            </c:strRef>
          </c:cat>
          <c:val>
            <c:numRef>
              <c:f>Diferentzia!$B$13:$G$13</c:f>
              <c:numCache/>
            </c:numRef>
          </c:val>
          <c:smooth val="0"/>
        </c:ser>
        <c:ser>
          <c:idx val="3"/>
          <c:order val="3"/>
          <c:tx>
            <c:strRef>
              <c:f>Diferentzia!$A$14</c:f>
              <c:strCache>
                <c:ptCount val="1"/>
                <c:pt idx="0">
                  <c:v>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Diferentzia!$B$10:$G$10</c:f>
              <c:strCache/>
            </c:strRef>
          </c:cat>
          <c:val>
            <c:numRef>
              <c:f>Diferentzia!$B$14:$G$14</c:f>
              <c:numCache/>
            </c:numRef>
          </c:val>
          <c:smooth val="0"/>
        </c:ser>
        <c:ser>
          <c:idx val="4"/>
          <c:order val="4"/>
          <c:tx>
            <c:strRef>
              <c:f>Diferentzia!$A$15</c:f>
              <c:strCache>
                <c:ptCount val="1"/>
                <c:pt idx="0">
                  <c:v>UPYD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Diferentzia!$B$10:$G$10</c:f>
              <c:strCache/>
            </c:strRef>
          </c:cat>
          <c:val>
            <c:numRef>
              <c:f>Diferentzia!$B$15:$G$15</c:f>
              <c:numCache/>
            </c:numRef>
          </c:val>
          <c:smooth val="0"/>
        </c:ser>
        <c:ser>
          <c:idx val="5"/>
          <c:order val="5"/>
          <c:tx>
            <c:strRef>
              <c:f>Diferentzia!$A$16</c:f>
              <c:strCache>
                <c:ptCount val="1"/>
                <c:pt idx="0">
                  <c:v>Besteak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Diferentzia!$B$10:$G$10</c:f>
              <c:strCache/>
            </c:strRef>
          </c:cat>
          <c:val>
            <c:numRef>
              <c:f>Diferentzia!$B$16:$G$16</c:f>
              <c:numCache/>
            </c:numRef>
          </c:val>
          <c:smooth val="0"/>
        </c:ser>
        <c:ser>
          <c:idx val="6"/>
          <c:order val="6"/>
          <c:tx>
            <c:strRef>
              <c:f>Diferentzia!$A$17</c:f>
              <c:strCache>
                <c:ptCount val="1"/>
                <c:pt idx="0">
                  <c:v>EHB+Besteak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Diferentzia!$B$10:$G$10</c:f>
              <c:strCache/>
            </c:strRef>
          </c:cat>
          <c:val>
            <c:numRef>
              <c:f>Diferentzia!$B$17:$G$17</c:f>
              <c:numCache/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14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 Euskadi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Diferentzia!$A$20</c:f>
              <c:strCache>
                <c:ptCount val="1"/>
                <c:pt idx="0">
                  <c:v>EAJ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Diferentzia!$B$19:$G$19</c:f>
              <c:strCache/>
            </c:strRef>
          </c:cat>
          <c:val>
            <c:numRef>
              <c:f>Diferentzia!$B$20:$G$20</c:f>
              <c:numCache/>
            </c:numRef>
          </c:val>
          <c:smooth val="0"/>
        </c:ser>
        <c:ser>
          <c:idx val="1"/>
          <c:order val="1"/>
          <c:tx>
            <c:strRef>
              <c:f>Diferentzia!$A$21</c:f>
              <c:strCache>
                <c:ptCount val="1"/>
                <c:pt idx="0">
                  <c:v>EHBildu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Diferentzia!$B$19:$G$19</c:f>
              <c:strCache/>
            </c:strRef>
          </c:cat>
          <c:val>
            <c:numRef>
              <c:f>Diferentzia!$B$21:$G$21</c:f>
              <c:numCache/>
            </c:numRef>
          </c:val>
          <c:smooth val="0"/>
        </c:ser>
        <c:ser>
          <c:idx val="2"/>
          <c:order val="2"/>
          <c:tx>
            <c:strRef>
              <c:f>Diferentzia!$A$22</c:f>
              <c:strCache>
                <c:ptCount val="1"/>
                <c:pt idx="0">
                  <c:v>PSE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Diferentzia!$B$19:$G$19</c:f>
              <c:strCache/>
            </c:strRef>
          </c:cat>
          <c:val>
            <c:numRef>
              <c:f>Diferentzia!$B$22:$G$22</c:f>
              <c:numCache/>
            </c:numRef>
          </c:val>
          <c:smooth val="0"/>
        </c:ser>
        <c:ser>
          <c:idx val="3"/>
          <c:order val="3"/>
          <c:tx>
            <c:strRef>
              <c:f>Diferentzia!$A$23</c:f>
              <c:strCache>
                <c:ptCount val="1"/>
                <c:pt idx="0">
                  <c:v>PP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Diferentzia!$B$19:$G$19</c:f>
              <c:strCache/>
            </c:strRef>
          </c:cat>
          <c:val>
            <c:numRef>
              <c:f>Diferentzia!$B$23:$G$23</c:f>
              <c:numCache/>
            </c:numRef>
          </c:val>
          <c:smooth val="0"/>
        </c:ser>
        <c:ser>
          <c:idx val="4"/>
          <c:order val="4"/>
          <c:tx>
            <c:strRef>
              <c:f>Diferentzia!$A$24</c:f>
              <c:strCache>
                <c:ptCount val="1"/>
                <c:pt idx="0">
                  <c:v>UPYD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Diferentzia!$B$19:$G$19</c:f>
              <c:strCache/>
            </c:strRef>
          </c:cat>
          <c:val>
            <c:numRef>
              <c:f>Diferentzia!$B$24:$G$24</c:f>
              <c:numCache/>
            </c:numRef>
          </c:val>
          <c:smooth val="0"/>
        </c:ser>
        <c:ser>
          <c:idx val="5"/>
          <c:order val="5"/>
          <c:tx>
            <c:strRef>
              <c:f>Diferentzia!$A$25</c:f>
              <c:strCache>
                <c:ptCount val="1"/>
                <c:pt idx="0">
                  <c:v>Besteak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Diferentzia!$B$19:$G$19</c:f>
              <c:strCache/>
            </c:strRef>
          </c:cat>
          <c:val>
            <c:numRef>
              <c:f>Diferentzia!$B$25:$G$25</c:f>
              <c:numCache/>
            </c:numRef>
          </c:val>
          <c:smooth val="0"/>
        </c:ser>
        <c:ser>
          <c:idx val="6"/>
          <c:order val="6"/>
          <c:tx>
            <c:strRef>
              <c:f>Diferentzia!$A$26</c:f>
              <c:strCache>
                <c:ptCount val="1"/>
                <c:pt idx="0">
                  <c:v>EHB+Besteak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Diferentzia!$B$19:$G$19</c:f>
              <c:strCache/>
            </c:strRef>
          </c:cat>
          <c:val>
            <c:numRef>
              <c:f>Diferentzia!$B$26:$G$26</c:f>
              <c:numCache/>
            </c:numRef>
          </c:val>
          <c:smooth val="0"/>
        </c:ser>
        <c:marker val="1"/>
        <c:axId val="53375380"/>
        <c:axId val="10616373"/>
      </c:line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16373"/>
        <c:crosses val="autoZero"/>
        <c:auto val="1"/>
        <c:lblOffset val="100"/>
        <c:noMultiLvlLbl val="0"/>
      </c:catAx>
      <c:valAx>
        <c:axId val="1061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7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85725</xdr:rowOff>
    </xdr:from>
    <xdr:to>
      <xdr:col>7</xdr:col>
      <xdr:colOff>647700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85725" y="42957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51</xdr:row>
      <xdr:rowOff>123825</xdr:rowOff>
    </xdr:from>
    <xdr:to>
      <xdr:col>7</xdr:col>
      <xdr:colOff>676275</xdr:colOff>
      <xdr:row>76</xdr:row>
      <xdr:rowOff>28575</xdr:rowOff>
    </xdr:to>
    <xdr:graphicFrame>
      <xdr:nvGraphicFramePr>
        <xdr:cNvPr id="2" name="Chart 2"/>
        <xdr:cNvGraphicFramePr/>
      </xdr:nvGraphicFramePr>
      <xdr:xfrm>
        <a:off x="114300" y="838200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76</xdr:row>
      <xdr:rowOff>123825</xdr:rowOff>
    </xdr:from>
    <xdr:to>
      <xdr:col>7</xdr:col>
      <xdr:colOff>695325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133350" y="12430125"/>
        <a:ext cx="58959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</xdr:colOff>
      <xdr:row>26</xdr:row>
      <xdr:rowOff>76200</xdr:rowOff>
    </xdr:from>
    <xdr:to>
      <xdr:col>15</xdr:col>
      <xdr:colOff>647700</xdr:colOff>
      <xdr:row>50</xdr:row>
      <xdr:rowOff>142875</xdr:rowOff>
    </xdr:to>
    <xdr:graphicFrame>
      <xdr:nvGraphicFramePr>
        <xdr:cNvPr id="4" name="Chart 4"/>
        <xdr:cNvGraphicFramePr/>
      </xdr:nvGraphicFramePr>
      <xdr:xfrm>
        <a:off x="6181725" y="4286250"/>
        <a:ext cx="6086475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114300</xdr:colOff>
      <xdr:row>51</xdr:row>
      <xdr:rowOff>114300</xdr:rowOff>
    </xdr:from>
    <xdr:to>
      <xdr:col>15</xdr:col>
      <xdr:colOff>676275</xdr:colOff>
      <xdr:row>76</xdr:row>
      <xdr:rowOff>19050</xdr:rowOff>
    </xdr:to>
    <xdr:graphicFrame>
      <xdr:nvGraphicFramePr>
        <xdr:cNvPr id="5" name="Chart 5"/>
        <xdr:cNvGraphicFramePr/>
      </xdr:nvGraphicFramePr>
      <xdr:xfrm>
        <a:off x="6210300" y="8372475"/>
        <a:ext cx="608647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133350</xdr:colOff>
      <xdr:row>76</xdr:row>
      <xdr:rowOff>114300</xdr:rowOff>
    </xdr:from>
    <xdr:to>
      <xdr:col>15</xdr:col>
      <xdr:colOff>695325</xdr:colOff>
      <xdr:row>101</xdr:row>
      <xdr:rowOff>19050</xdr:rowOff>
    </xdr:to>
    <xdr:graphicFrame>
      <xdr:nvGraphicFramePr>
        <xdr:cNvPr id="6" name="Chart 6"/>
        <xdr:cNvGraphicFramePr/>
      </xdr:nvGraphicFramePr>
      <xdr:xfrm>
        <a:off x="6229350" y="12420600"/>
        <a:ext cx="6086475" cy="395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123825</xdr:rowOff>
    </xdr:from>
    <xdr:to>
      <xdr:col>8</xdr:col>
      <xdr:colOff>104775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304800" y="43338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51</xdr:row>
      <xdr:rowOff>133350</xdr:rowOff>
    </xdr:from>
    <xdr:to>
      <xdr:col>8</xdr:col>
      <xdr:colOff>104775</xdr:colOff>
      <xdr:row>76</xdr:row>
      <xdr:rowOff>38100</xdr:rowOff>
    </xdr:to>
    <xdr:graphicFrame>
      <xdr:nvGraphicFramePr>
        <xdr:cNvPr id="2" name="Chart 2"/>
        <xdr:cNvGraphicFramePr/>
      </xdr:nvGraphicFramePr>
      <xdr:xfrm>
        <a:off x="304800" y="8391525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76</xdr:row>
      <xdr:rowOff>104775</xdr:rowOff>
    </xdr:from>
    <xdr:to>
      <xdr:col>8</xdr:col>
      <xdr:colOff>114300</xdr:colOff>
      <xdr:row>101</xdr:row>
      <xdr:rowOff>9525</xdr:rowOff>
    </xdr:to>
    <xdr:graphicFrame>
      <xdr:nvGraphicFramePr>
        <xdr:cNvPr id="3" name="Chart 3"/>
        <xdr:cNvGraphicFramePr/>
      </xdr:nvGraphicFramePr>
      <xdr:xfrm>
        <a:off x="314325" y="12411075"/>
        <a:ext cx="58959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56</xdr:row>
      <xdr:rowOff>0</xdr:rowOff>
    </xdr:from>
    <xdr:to>
      <xdr:col>8</xdr:col>
      <xdr:colOff>57150</xdr:colOff>
      <xdr:row>80</xdr:row>
      <xdr:rowOff>66675</xdr:rowOff>
    </xdr:to>
    <xdr:graphicFrame>
      <xdr:nvGraphicFramePr>
        <xdr:cNvPr id="1" name="Chart 1"/>
        <xdr:cNvGraphicFramePr/>
      </xdr:nvGraphicFramePr>
      <xdr:xfrm>
        <a:off x="466725" y="90678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81</xdr:row>
      <xdr:rowOff>0</xdr:rowOff>
    </xdr:from>
    <xdr:to>
      <xdr:col>8</xdr:col>
      <xdr:colOff>66675</xdr:colOff>
      <xdr:row>105</xdr:row>
      <xdr:rowOff>66675</xdr:rowOff>
    </xdr:to>
    <xdr:graphicFrame>
      <xdr:nvGraphicFramePr>
        <xdr:cNvPr id="2" name="Chart 2"/>
        <xdr:cNvGraphicFramePr/>
      </xdr:nvGraphicFramePr>
      <xdr:xfrm>
        <a:off x="476250" y="13115925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105</xdr:row>
      <xdr:rowOff>142875</xdr:rowOff>
    </xdr:from>
    <xdr:to>
      <xdr:col>8</xdr:col>
      <xdr:colOff>76200</xdr:colOff>
      <xdr:row>130</xdr:row>
      <xdr:rowOff>47625</xdr:rowOff>
    </xdr:to>
    <xdr:graphicFrame>
      <xdr:nvGraphicFramePr>
        <xdr:cNvPr id="3" name="Chart 4"/>
        <xdr:cNvGraphicFramePr/>
      </xdr:nvGraphicFramePr>
      <xdr:xfrm>
        <a:off x="485775" y="17145000"/>
        <a:ext cx="589597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0" sqref="A20"/>
    </sheetView>
  </sheetViews>
  <sheetFormatPr defaultColWidth="11.421875" defaultRowHeight="12.75"/>
  <sheetData>
    <row r="1" spans="1:2" ht="12.75">
      <c r="A1" s="2" t="s">
        <v>17</v>
      </c>
      <c r="B1" s="4">
        <v>2009</v>
      </c>
    </row>
    <row r="2" spans="1:2" ht="12.75">
      <c r="A2" s="8" t="s">
        <v>0</v>
      </c>
      <c r="B2">
        <v>38.56</v>
      </c>
    </row>
    <row r="3" spans="1:2" ht="12.75">
      <c r="A3" s="8" t="s">
        <v>1</v>
      </c>
      <c r="B3">
        <v>30.71</v>
      </c>
    </row>
    <row r="4" spans="1:2" ht="12.75">
      <c r="A4" s="8" t="s">
        <v>2</v>
      </c>
      <c r="B4">
        <v>14.1</v>
      </c>
    </row>
    <row r="5" spans="1:2" ht="12.75">
      <c r="A5" s="8" t="s">
        <v>3</v>
      </c>
      <c r="B5">
        <v>6.03</v>
      </c>
    </row>
    <row r="6" spans="1:2" ht="12.75">
      <c r="A6" s="8" t="s">
        <v>16</v>
      </c>
      <c r="B6">
        <v>3.69</v>
      </c>
    </row>
    <row r="7" spans="1:2" ht="12.75">
      <c r="A7" s="8" t="s">
        <v>4</v>
      </c>
      <c r="B7">
        <v>3.51</v>
      </c>
    </row>
    <row r="8" spans="1:2" ht="12.75">
      <c r="A8" s="8" t="s">
        <v>5</v>
      </c>
      <c r="B8">
        <v>2.15</v>
      </c>
    </row>
    <row r="9" ht="12.75">
      <c r="A9" s="8" t="s">
        <v>6</v>
      </c>
    </row>
    <row r="10" ht="12.75">
      <c r="A10" s="8" t="s">
        <v>18</v>
      </c>
    </row>
    <row r="12" spans="1:2" ht="12.75">
      <c r="A12" s="2" t="s">
        <v>17</v>
      </c>
      <c r="B12" s="4">
        <v>2012</v>
      </c>
    </row>
    <row r="13" spans="1:2" ht="12.75">
      <c r="A13" s="8" t="s">
        <v>0</v>
      </c>
      <c r="B13">
        <v>34.61</v>
      </c>
    </row>
    <row r="14" spans="1:2" ht="12.75">
      <c r="A14" s="8" t="s">
        <v>18</v>
      </c>
      <c r="B14">
        <v>25</v>
      </c>
    </row>
    <row r="15" spans="1:2" ht="12.75">
      <c r="A15" s="8" t="s">
        <v>1</v>
      </c>
      <c r="B15">
        <v>19.14</v>
      </c>
    </row>
    <row r="16" spans="1:2" ht="12.75">
      <c r="A16" s="8" t="s">
        <v>2</v>
      </c>
      <c r="B16">
        <v>11.75</v>
      </c>
    </row>
    <row r="17" spans="1:2" ht="12.75">
      <c r="A17" s="8" t="s">
        <v>5</v>
      </c>
      <c r="B17">
        <v>1.94</v>
      </c>
    </row>
    <row r="18" spans="1:2" ht="12.75">
      <c r="A18" s="8" t="s">
        <v>6</v>
      </c>
      <c r="B18">
        <v>7.54</v>
      </c>
    </row>
    <row r="20" ht="12.75">
      <c r="A20">
        <f>B18+B14</f>
        <v>32.54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55">
      <selection activeCell="I79" sqref="I79"/>
    </sheetView>
  </sheetViews>
  <sheetFormatPr defaultColWidth="11.421875" defaultRowHeight="12.75"/>
  <cols>
    <col min="1" max="1" width="11.421875" style="3" customWidth="1"/>
    <col min="11" max="11" width="14.28125" style="0" customWidth="1"/>
  </cols>
  <sheetData>
    <row r="1" spans="1:8" s="3" customFormat="1" ht="12.75">
      <c r="A1" s="7" t="s">
        <v>9</v>
      </c>
      <c r="B1" s="4" t="s">
        <v>7</v>
      </c>
      <c r="C1" s="4" t="s">
        <v>8</v>
      </c>
      <c r="D1" s="4" t="s">
        <v>10</v>
      </c>
      <c r="E1" s="4" t="s">
        <v>11</v>
      </c>
      <c r="F1" s="4" t="s">
        <v>12</v>
      </c>
      <c r="G1" s="4" t="s">
        <v>13</v>
      </c>
      <c r="H1" s="5" t="s">
        <v>19</v>
      </c>
    </row>
    <row r="2" spans="1:8" ht="12.75">
      <c r="A2" s="6" t="s">
        <v>0</v>
      </c>
      <c r="B2">
        <v>19.16</v>
      </c>
      <c r="C2">
        <v>18.43</v>
      </c>
      <c r="D2">
        <v>21.49</v>
      </c>
      <c r="E2">
        <v>20.6</v>
      </c>
      <c r="H2" s="1">
        <f>Botoak!B13</f>
        <v>34.61</v>
      </c>
    </row>
    <row r="3" spans="1:8" ht="12.75">
      <c r="A3" s="6" t="s">
        <v>18</v>
      </c>
      <c r="B3">
        <v>23.95</v>
      </c>
      <c r="C3">
        <v>16.08</v>
      </c>
      <c r="D3">
        <v>21.49</v>
      </c>
      <c r="E3">
        <v>12.88</v>
      </c>
      <c r="H3" s="1">
        <f>Botoak!B14</f>
        <v>25</v>
      </c>
    </row>
    <row r="4" spans="1:8" ht="12.75">
      <c r="A4" s="6" t="s">
        <v>1</v>
      </c>
      <c r="B4">
        <v>27.54</v>
      </c>
      <c r="C4">
        <v>20.78</v>
      </c>
      <c r="D4">
        <v>23.25</v>
      </c>
      <c r="E4">
        <v>18.03</v>
      </c>
      <c r="H4" s="1">
        <f>Botoak!B15</f>
        <v>19.14</v>
      </c>
    </row>
    <row r="5" spans="1:8" ht="12.75">
      <c r="A5" s="6" t="s">
        <v>2</v>
      </c>
      <c r="B5">
        <v>20.96</v>
      </c>
      <c r="C5">
        <v>30.59</v>
      </c>
      <c r="D5">
        <v>21.05</v>
      </c>
      <c r="E5">
        <v>34.48</v>
      </c>
      <c r="H5" s="1">
        <f>Botoak!B16</f>
        <v>11.75</v>
      </c>
    </row>
    <row r="6" spans="1:8" ht="12.75">
      <c r="A6" s="6" t="s">
        <v>36</v>
      </c>
      <c r="B6">
        <v>5.99</v>
      </c>
      <c r="C6">
        <v>5.49</v>
      </c>
      <c r="D6">
        <v>2.19</v>
      </c>
      <c r="E6">
        <v>2.15</v>
      </c>
      <c r="H6" s="1">
        <f>Botoak!B17</f>
        <v>1.94</v>
      </c>
    </row>
    <row r="7" spans="1:8" ht="12.75">
      <c r="A7" s="6" t="s">
        <v>6</v>
      </c>
      <c r="B7">
        <v>2.4</v>
      </c>
      <c r="C7">
        <v>8.63</v>
      </c>
      <c r="D7">
        <v>10.53</v>
      </c>
      <c r="E7">
        <v>9.87</v>
      </c>
      <c r="H7" s="1">
        <f>Botoak!B18</f>
        <v>7.54</v>
      </c>
    </row>
    <row r="8" spans="1:8" ht="12.75">
      <c r="A8" s="6" t="s">
        <v>37</v>
      </c>
      <c r="B8">
        <f>B3+B7</f>
        <v>26.349999999999998</v>
      </c>
      <c r="C8">
        <f aca="true" t="shared" si="0" ref="C8:H8">C3+C7</f>
        <v>24.71</v>
      </c>
      <c r="D8">
        <f t="shared" si="0"/>
        <v>32.019999999999996</v>
      </c>
      <c r="E8">
        <f t="shared" si="0"/>
        <v>22.75</v>
      </c>
      <c r="F8">
        <f t="shared" si="0"/>
        <v>0</v>
      </c>
      <c r="G8">
        <f t="shared" si="0"/>
        <v>0</v>
      </c>
      <c r="H8" s="1">
        <f t="shared" si="0"/>
        <v>32.54</v>
      </c>
    </row>
    <row r="9" ht="12.75">
      <c r="H9" s="1"/>
    </row>
    <row r="10" spans="1:8" s="3" customFormat="1" ht="12.75">
      <c r="A10" s="7" t="s">
        <v>14</v>
      </c>
      <c r="B10" s="4" t="s">
        <v>7</v>
      </c>
      <c r="C10" s="4" t="s">
        <v>8</v>
      </c>
      <c r="D10" s="4" t="s">
        <v>10</v>
      </c>
      <c r="E10" s="4" t="s">
        <v>11</v>
      </c>
      <c r="F10" s="4" t="s">
        <v>12</v>
      </c>
      <c r="G10" s="4" t="s">
        <v>13</v>
      </c>
      <c r="H10" s="5" t="s">
        <v>19</v>
      </c>
    </row>
    <row r="11" spans="1:8" ht="12.75">
      <c r="A11" s="6" t="s">
        <v>0</v>
      </c>
      <c r="B11">
        <v>12</v>
      </c>
      <c r="C11">
        <v>9.38</v>
      </c>
      <c r="D11">
        <v>21.74</v>
      </c>
      <c r="E11">
        <v>22.64</v>
      </c>
      <c r="H11" s="1">
        <f>H2</f>
        <v>34.61</v>
      </c>
    </row>
    <row r="12" spans="1:8" ht="12.75">
      <c r="A12" s="6" t="s">
        <v>18</v>
      </c>
      <c r="B12">
        <v>30.67</v>
      </c>
      <c r="C12">
        <v>24.19</v>
      </c>
      <c r="D12">
        <v>21.74</v>
      </c>
      <c r="E12">
        <v>26.42</v>
      </c>
      <c r="H12" s="1">
        <f>H3</f>
        <v>25</v>
      </c>
    </row>
    <row r="13" spans="1:8" ht="12.75">
      <c r="A13" s="6" t="s">
        <v>1</v>
      </c>
      <c r="B13">
        <v>25.33</v>
      </c>
      <c r="C13">
        <v>27.42</v>
      </c>
      <c r="D13">
        <v>21.74</v>
      </c>
      <c r="E13">
        <v>15.09</v>
      </c>
      <c r="H13" s="1">
        <f>H4</f>
        <v>19.14</v>
      </c>
    </row>
    <row r="14" spans="1:8" ht="12.75">
      <c r="A14" s="6" t="s">
        <v>2</v>
      </c>
      <c r="B14">
        <v>22.67</v>
      </c>
      <c r="C14">
        <v>24.19</v>
      </c>
      <c r="D14">
        <v>20.29</v>
      </c>
      <c r="E14">
        <v>18.87</v>
      </c>
      <c r="H14" s="1">
        <f>H5</f>
        <v>11.75</v>
      </c>
    </row>
    <row r="15" spans="1:8" ht="12.75">
      <c r="A15" s="6" t="s">
        <v>36</v>
      </c>
      <c r="B15">
        <v>4</v>
      </c>
      <c r="C15">
        <v>4.84</v>
      </c>
      <c r="D15">
        <v>2.9</v>
      </c>
      <c r="E15">
        <v>1.89</v>
      </c>
      <c r="H15" s="1">
        <f>H6</f>
        <v>1.94</v>
      </c>
    </row>
    <row r="16" spans="1:8" ht="12.75">
      <c r="A16" s="6" t="s">
        <v>6</v>
      </c>
      <c r="B16">
        <v>5.33</v>
      </c>
      <c r="C16">
        <v>9.68</v>
      </c>
      <c r="D16">
        <v>11.59</v>
      </c>
      <c r="E16">
        <v>1.89</v>
      </c>
      <c r="H16" s="1">
        <f>H7</f>
        <v>7.54</v>
      </c>
    </row>
    <row r="17" spans="1:8" ht="12.75">
      <c r="A17" s="6" t="s">
        <v>37</v>
      </c>
      <c r="B17">
        <f>B12+B16</f>
        <v>36</v>
      </c>
      <c r="C17">
        <f aca="true" t="shared" si="1" ref="C17:H17">C12+C16</f>
        <v>33.870000000000005</v>
      </c>
      <c r="D17">
        <f t="shared" si="1"/>
        <v>33.33</v>
      </c>
      <c r="E17">
        <f t="shared" si="1"/>
        <v>28.310000000000002</v>
      </c>
      <c r="F17">
        <f t="shared" si="1"/>
        <v>0</v>
      </c>
      <c r="G17">
        <f t="shared" si="1"/>
        <v>0</v>
      </c>
      <c r="H17" s="1">
        <f t="shared" si="1"/>
        <v>32.54</v>
      </c>
    </row>
    <row r="18" ht="12.75">
      <c r="H18" s="1"/>
    </row>
    <row r="19" spans="1:8" s="3" customFormat="1" ht="12.75">
      <c r="A19" s="7" t="s">
        <v>15</v>
      </c>
      <c r="B19" s="4" t="s">
        <v>7</v>
      </c>
      <c r="C19" s="4" t="s">
        <v>8</v>
      </c>
      <c r="D19" s="4" t="s">
        <v>10</v>
      </c>
      <c r="E19" s="4" t="s">
        <v>11</v>
      </c>
      <c r="F19" s="4" t="s">
        <v>12</v>
      </c>
      <c r="G19" s="4" t="s">
        <v>13</v>
      </c>
      <c r="H19" s="5" t="s">
        <v>19</v>
      </c>
    </row>
    <row r="20" spans="1:8" ht="12.75">
      <c r="A20" s="6" t="s">
        <v>0</v>
      </c>
      <c r="C20">
        <v>22.54</v>
      </c>
      <c r="D20">
        <v>17.91</v>
      </c>
      <c r="E20">
        <v>25</v>
      </c>
      <c r="H20" s="1">
        <f>H11</f>
        <v>34.61</v>
      </c>
    </row>
    <row r="21" spans="1:8" ht="12.75">
      <c r="A21" s="6" t="s">
        <v>18</v>
      </c>
      <c r="C21">
        <v>11.27</v>
      </c>
      <c r="D21">
        <v>23.88</v>
      </c>
      <c r="E21">
        <v>15.38</v>
      </c>
      <c r="H21" s="1">
        <f>H12</f>
        <v>25</v>
      </c>
    </row>
    <row r="22" spans="1:8" ht="12.75">
      <c r="A22" s="6" t="s">
        <v>1</v>
      </c>
      <c r="C22">
        <v>23.94</v>
      </c>
      <c r="D22">
        <v>19.4</v>
      </c>
      <c r="E22">
        <v>21.15</v>
      </c>
      <c r="H22" s="1">
        <f>H13</f>
        <v>19.14</v>
      </c>
    </row>
    <row r="23" spans="1:8" ht="12.75">
      <c r="A23" s="6" t="s">
        <v>2</v>
      </c>
      <c r="C23">
        <v>28.17</v>
      </c>
      <c r="D23">
        <v>26.87</v>
      </c>
      <c r="E23">
        <v>23.08</v>
      </c>
      <c r="H23" s="1">
        <f>H14</f>
        <v>11.75</v>
      </c>
    </row>
    <row r="24" spans="1:8" ht="12.75">
      <c r="A24" s="6" t="s">
        <v>36</v>
      </c>
      <c r="C24">
        <v>2.82</v>
      </c>
      <c r="D24">
        <v>1.49</v>
      </c>
      <c r="E24">
        <v>0</v>
      </c>
      <c r="H24" s="1">
        <f>H15</f>
        <v>1.94</v>
      </c>
    </row>
    <row r="25" spans="1:8" ht="12.75">
      <c r="A25" s="6" t="s">
        <v>6</v>
      </c>
      <c r="C25">
        <v>11.27</v>
      </c>
      <c r="D25">
        <v>10.45</v>
      </c>
      <c r="E25">
        <v>15.38</v>
      </c>
      <c r="H25" s="1">
        <f>H16</f>
        <v>7.54</v>
      </c>
    </row>
    <row r="26" spans="1:8" ht="12.75">
      <c r="A26" s="6" t="s">
        <v>37</v>
      </c>
      <c r="B26">
        <f>B21+B25</f>
        <v>0</v>
      </c>
      <c r="C26">
        <f aca="true" t="shared" si="2" ref="C26:H26">C21+C25</f>
        <v>22.54</v>
      </c>
      <c r="D26">
        <f t="shared" si="2"/>
        <v>34.33</v>
      </c>
      <c r="E26">
        <f t="shared" si="2"/>
        <v>30.76</v>
      </c>
      <c r="F26">
        <f t="shared" si="2"/>
        <v>0</v>
      </c>
      <c r="G26">
        <f t="shared" si="2"/>
        <v>0</v>
      </c>
      <c r="H26" s="1">
        <f t="shared" si="2"/>
        <v>32.54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91">
      <selection activeCell="I84" sqref="I84"/>
    </sheetView>
  </sheetViews>
  <sheetFormatPr defaultColWidth="11.421875" defaultRowHeight="12.75"/>
  <cols>
    <col min="1" max="1" width="11.421875" style="3" customWidth="1"/>
  </cols>
  <sheetData>
    <row r="1" spans="1:7" s="3" customFormat="1" ht="12.75">
      <c r="A1" s="7" t="s">
        <v>9</v>
      </c>
      <c r="B1" s="4" t="s">
        <v>7</v>
      </c>
      <c r="C1" s="4" t="s">
        <v>8</v>
      </c>
      <c r="D1" s="4" t="s">
        <v>10</v>
      </c>
      <c r="E1" s="4" t="s">
        <v>11</v>
      </c>
      <c r="F1" s="4" t="s">
        <v>12</v>
      </c>
      <c r="G1" s="4" t="s">
        <v>13</v>
      </c>
    </row>
    <row r="2" spans="1:5" ht="12.75">
      <c r="A2" s="6" t="s">
        <v>0</v>
      </c>
      <c r="B2">
        <f>Denbora!B2-Botoak!B13</f>
        <v>-15.45</v>
      </c>
      <c r="C2">
        <f>Denbora!C2-Botoak!B13</f>
        <v>-16.18</v>
      </c>
      <c r="D2">
        <f>Denbora!D2-Botoak!B13</f>
        <v>-13.120000000000001</v>
      </c>
      <c r="E2">
        <f>Denbora!E2-Botoak!B13</f>
        <v>-14.009999999999998</v>
      </c>
    </row>
    <row r="3" spans="1:5" ht="12.75">
      <c r="A3" s="6" t="s">
        <v>18</v>
      </c>
      <c r="B3">
        <f>Denbora!B3-Botoak!B14</f>
        <v>-1.0500000000000007</v>
      </c>
      <c r="C3">
        <f>Denbora!C3-Botoak!B14</f>
        <v>-8.920000000000002</v>
      </c>
      <c r="D3">
        <f>Denbora!D3-Botoak!B14</f>
        <v>-3.5100000000000016</v>
      </c>
      <c r="E3">
        <f>Denbora!E3-Botoak!B14</f>
        <v>-12.12</v>
      </c>
    </row>
    <row r="4" spans="1:5" ht="12.75">
      <c r="A4" s="6" t="s">
        <v>1</v>
      </c>
      <c r="B4">
        <f>Denbora!B4-Botoak!B15</f>
        <v>8.399999999999999</v>
      </c>
      <c r="C4">
        <f>Denbora!C4-Botoak!B15</f>
        <v>1.6400000000000006</v>
      </c>
      <c r="D4">
        <f>Denbora!D4-Botoak!B15</f>
        <v>4.109999999999999</v>
      </c>
      <c r="E4">
        <f>Denbora!E4-Botoak!B15</f>
        <v>-1.1099999999999994</v>
      </c>
    </row>
    <row r="5" spans="1:5" ht="12.75">
      <c r="A5" s="6" t="s">
        <v>2</v>
      </c>
      <c r="B5">
        <f>Denbora!B5-Botoak!B16</f>
        <v>9.21</v>
      </c>
      <c r="C5">
        <f>Denbora!C5-Botoak!B16</f>
        <v>18.84</v>
      </c>
      <c r="D5">
        <f>Denbora!D5-Botoak!B16</f>
        <v>9.3</v>
      </c>
      <c r="E5">
        <f>Denbora!E5-Botoak!B16</f>
        <v>22.729999999999997</v>
      </c>
    </row>
    <row r="6" spans="1:5" ht="12.75">
      <c r="A6" s="6" t="s">
        <v>36</v>
      </c>
      <c r="B6">
        <f>Denbora!B6-Botoak!B17</f>
        <v>4.050000000000001</v>
      </c>
      <c r="C6">
        <f>Denbora!C6-Botoak!B17</f>
        <v>3.5500000000000003</v>
      </c>
      <c r="D6">
        <f>Denbora!D6-Botoak!B17</f>
        <v>0.25</v>
      </c>
      <c r="E6">
        <f>Denbora!E6-Botoak!B17</f>
        <v>0.20999999999999996</v>
      </c>
    </row>
    <row r="7" spans="1:5" ht="12.75">
      <c r="A7" s="6" t="s">
        <v>6</v>
      </c>
      <c r="B7">
        <f>Denbora!B7-Botoak!B18</f>
        <v>-5.140000000000001</v>
      </c>
      <c r="C7">
        <f>Denbora!C7-Botoak!B18</f>
        <v>1.0900000000000007</v>
      </c>
      <c r="D7">
        <f>Denbora!D7-Botoak!B18</f>
        <v>2.9899999999999993</v>
      </c>
      <c r="E7">
        <f>Denbora!E7-Botoak!B18</f>
        <v>2.329999999999999</v>
      </c>
    </row>
    <row r="8" spans="1:5" ht="12.75">
      <c r="A8" s="6" t="s">
        <v>37</v>
      </c>
      <c r="B8">
        <f>Denbora!B17-Botoak!B14</f>
        <v>11</v>
      </c>
      <c r="C8">
        <f>Denbora!C17-Botoak!B14</f>
        <v>8.870000000000005</v>
      </c>
      <c r="D8">
        <f>Denbora!D17-Botoak!B14</f>
        <v>8.329999999999998</v>
      </c>
      <c r="E8">
        <f>Denbora!E17-Botoak!B14</f>
        <v>3.3100000000000023</v>
      </c>
    </row>
    <row r="10" spans="1:7" s="3" customFormat="1" ht="12.75">
      <c r="A10" s="7" t="s">
        <v>14</v>
      </c>
      <c r="B10" s="4" t="s">
        <v>7</v>
      </c>
      <c r="C10" s="4" t="s">
        <v>8</v>
      </c>
      <c r="D10" s="4" t="s">
        <v>10</v>
      </c>
      <c r="E10" s="4" t="s">
        <v>11</v>
      </c>
      <c r="F10" s="4" t="s">
        <v>12</v>
      </c>
      <c r="G10" s="4" t="s">
        <v>13</v>
      </c>
    </row>
    <row r="11" spans="1:5" ht="12.75">
      <c r="A11" s="6" t="s">
        <v>0</v>
      </c>
      <c r="B11">
        <f>Denbora!B11-Botoak!B2</f>
        <v>-26.560000000000002</v>
      </c>
      <c r="C11">
        <f>Denbora!C11-Botoak!B2</f>
        <v>-29.18</v>
      </c>
      <c r="D11">
        <f>Denbora!D11-Botoak!B2</f>
        <v>-16.820000000000004</v>
      </c>
      <c r="E11">
        <f>Denbora!E11-Botoak!B2</f>
        <v>-15.920000000000002</v>
      </c>
    </row>
    <row r="12" spans="1:5" ht="12.75">
      <c r="A12" s="6" t="s">
        <v>18</v>
      </c>
      <c r="B12">
        <f>Denbora!B12-Botoak!B3</f>
        <v>-0.03999999999999915</v>
      </c>
      <c r="C12">
        <f>Denbora!C12-Botoak!B3</f>
        <v>-6.52</v>
      </c>
      <c r="D12">
        <f>Denbora!D12-Botoak!B3</f>
        <v>-8.970000000000002</v>
      </c>
      <c r="E12">
        <f>Denbora!E12-Botoak!B3</f>
        <v>-4.289999999999999</v>
      </c>
    </row>
    <row r="13" spans="1:5" ht="12.75">
      <c r="A13" s="6" t="s">
        <v>1</v>
      </c>
      <c r="B13">
        <f>Denbora!B13-Botoak!B4</f>
        <v>11.229999999999999</v>
      </c>
      <c r="C13">
        <f>Denbora!C13-Botoak!B4</f>
        <v>13.320000000000002</v>
      </c>
      <c r="D13">
        <f>Denbora!D13-Botoak!B4</f>
        <v>7.639999999999999</v>
      </c>
      <c r="E13">
        <f>Denbora!E13-Botoak!B4</f>
        <v>0.9900000000000002</v>
      </c>
    </row>
    <row r="14" spans="1:5" ht="12.75">
      <c r="A14" s="6" t="s">
        <v>2</v>
      </c>
      <c r="B14">
        <f>Denbora!B14-Botoak!B5</f>
        <v>16.64</v>
      </c>
      <c r="C14">
        <f>Denbora!C14-Botoak!B5</f>
        <v>18.16</v>
      </c>
      <c r="D14">
        <f>Denbora!D14-Botoak!B5</f>
        <v>14.259999999999998</v>
      </c>
      <c r="E14">
        <f>Denbora!E14-Botoak!B5</f>
        <v>12.84</v>
      </c>
    </row>
    <row r="15" spans="1:5" ht="12.75">
      <c r="A15" s="6" t="s">
        <v>36</v>
      </c>
      <c r="B15">
        <f>Denbora!B15-Botoak!B6</f>
        <v>0.31000000000000005</v>
      </c>
      <c r="C15">
        <f>Denbora!C15-Botoak!B6</f>
        <v>1.15</v>
      </c>
      <c r="D15">
        <f>Denbora!D15-Botoak!B6</f>
        <v>-0.79</v>
      </c>
      <c r="E15">
        <f>Denbora!E15-Botoak!B6</f>
        <v>-1.8</v>
      </c>
    </row>
    <row r="16" spans="1:5" ht="12.75">
      <c r="A16" s="6" t="s">
        <v>6</v>
      </c>
      <c r="B16">
        <f>Denbora!B16-Botoak!B7</f>
        <v>1.8200000000000003</v>
      </c>
      <c r="C16">
        <f>Denbora!C16-Botoak!B7</f>
        <v>6.17</v>
      </c>
      <c r="D16">
        <f>Denbora!D16-Botoak!B7</f>
        <v>8.08</v>
      </c>
      <c r="E16">
        <f>Denbora!E16-Botoak!B7</f>
        <v>-1.6199999999999999</v>
      </c>
    </row>
    <row r="17" spans="1:5" ht="12.75">
      <c r="A17" s="6" t="s">
        <v>37</v>
      </c>
      <c r="B17">
        <f>Denbora!B17-Botoak!B14</f>
        <v>11</v>
      </c>
      <c r="C17">
        <f>Denbora!C17-Botoak!B14</f>
        <v>8.870000000000005</v>
      </c>
      <c r="D17">
        <f>Denbora!D17-Botoak!B14</f>
        <v>8.329999999999998</v>
      </c>
      <c r="E17">
        <f>Denbora!E17-Botoak!B14</f>
        <v>3.3100000000000023</v>
      </c>
    </row>
    <row r="19" spans="1:7" s="3" customFormat="1" ht="12.75">
      <c r="A19" s="7" t="s">
        <v>15</v>
      </c>
      <c r="B19" s="4" t="s">
        <v>7</v>
      </c>
      <c r="C19" s="4" t="s">
        <v>8</v>
      </c>
      <c r="D19" s="4" t="s">
        <v>10</v>
      </c>
      <c r="E19" s="4" t="s">
        <v>11</v>
      </c>
      <c r="F19" s="4" t="s">
        <v>12</v>
      </c>
      <c r="G19" s="4" t="s">
        <v>13</v>
      </c>
    </row>
    <row r="20" spans="1:5" ht="12.75">
      <c r="A20" s="6" t="s">
        <v>0</v>
      </c>
      <c r="B20">
        <f>Denbora!B20-Botoak!B2</f>
        <v>-38.56</v>
      </c>
      <c r="C20">
        <f>Denbora!C20-Botoak!B2</f>
        <v>-16.020000000000003</v>
      </c>
      <c r="D20">
        <f>Denbora!D20-Botoak!B2</f>
        <v>-20.650000000000002</v>
      </c>
      <c r="E20">
        <f>Denbora!E20-Botoak!B2</f>
        <v>-13.560000000000002</v>
      </c>
    </row>
    <row r="21" spans="1:5" ht="12.75">
      <c r="A21" s="6" t="s">
        <v>18</v>
      </c>
      <c r="B21">
        <f>Denbora!B21-Botoak!B3</f>
        <v>-30.71</v>
      </c>
      <c r="C21">
        <f>Denbora!C21-Botoak!B3</f>
        <v>-19.44</v>
      </c>
      <c r="D21">
        <f>Denbora!D21-Botoak!B3</f>
        <v>-6.830000000000002</v>
      </c>
      <c r="E21">
        <f>Denbora!E21-Botoak!B3</f>
        <v>-15.33</v>
      </c>
    </row>
    <row r="22" spans="1:5" ht="12.75">
      <c r="A22" s="6" t="s">
        <v>1</v>
      </c>
      <c r="B22">
        <f>Denbora!B22-Botoak!B4</f>
        <v>-14.1</v>
      </c>
      <c r="C22">
        <f>Denbora!C22-Botoak!B4</f>
        <v>9.840000000000002</v>
      </c>
      <c r="D22">
        <f>Denbora!D22-Botoak!B4</f>
        <v>5.299999999999999</v>
      </c>
      <c r="E22">
        <f>Denbora!E22-Botoak!B4</f>
        <v>7.049999999999999</v>
      </c>
    </row>
    <row r="23" spans="1:5" ht="12.75">
      <c r="A23" s="6" t="s">
        <v>2</v>
      </c>
      <c r="B23">
        <f>Denbora!B23-Botoak!B5</f>
        <v>-6.03</v>
      </c>
      <c r="C23">
        <f>Denbora!C23-Botoak!B5</f>
        <v>22.14</v>
      </c>
      <c r="D23">
        <f>Denbora!D23-Botoak!B5</f>
        <v>20.84</v>
      </c>
      <c r="E23">
        <f>Denbora!E23-Botoak!B5</f>
        <v>17.049999999999997</v>
      </c>
    </row>
    <row r="24" spans="1:5" ht="12.75">
      <c r="A24" s="6" t="s">
        <v>36</v>
      </c>
      <c r="B24">
        <f>Denbora!B24-Botoak!B6</f>
        <v>-3.69</v>
      </c>
      <c r="C24">
        <f>Denbora!C24-Botoak!B6</f>
        <v>-0.8700000000000001</v>
      </c>
      <c r="D24">
        <f>Denbora!D24-Botoak!B6</f>
        <v>-2.2</v>
      </c>
      <c r="E24">
        <f>Denbora!E24-Botoak!B6</f>
        <v>-3.69</v>
      </c>
    </row>
    <row r="25" spans="1:5" ht="12.75">
      <c r="A25" s="6" t="s">
        <v>6</v>
      </c>
      <c r="B25">
        <f>Denbora!B25-Botoak!B7</f>
        <v>-3.51</v>
      </c>
      <c r="C25">
        <f>Denbora!C25-Botoak!B7</f>
        <v>7.76</v>
      </c>
      <c r="D25">
        <f>Denbora!D25-Botoak!B7</f>
        <v>6.9399999999999995</v>
      </c>
      <c r="E25">
        <f>Denbora!E25-Botoak!B7</f>
        <v>11.870000000000001</v>
      </c>
    </row>
    <row r="26" spans="1:5" ht="12.75">
      <c r="A26" s="6" t="s">
        <v>37</v>
      </c>
      <c r="B26">
        <f>Denbora!B26-Botoak!B14</f>
        <v>-25</v>
      </c>
      <c r="C26">
        <f>Denbora!C26-Botoak!B14</f>
        <v>-2.460000000000001</v>
      </c>
      <c r="D26">
        <f>Denbora!D26-Botoak!B14</f>
        <v>9.329999999999998</v>
      </c>
      <c r="E26">
        <f>Denbora!E26-Botoak!B14</f>
        <v>5.760000000000002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52">
      <selection activeCell="A89" sqref="A89"/>
    </sheetView>
  </sheetViews>
  <sheetFormatPr defaultColWidth="11.421875" defaultRowHeight="12.75"/>
  <cols>
    <col min="1" max="1" width="8.140625" style="0" customWidth="1"/>
    <col min="2" max="2" width="13.7109375" style="0" customWidth="1"/>
    <col min="3" max="3" width="12.421875" style="0" customWidth="1"/>
    <col min="4" max="4" width="12.28125" style="0" customWidth="1"/>
    <col min="5" max="5" width="10.57421875" style="0" customWidth="1"/>
    <col min="6" max="6" width="12.00390625" style="0" customWidth="1"/>
    <col min="7" max="7" width="13.140625" style="0" customWidth="1"/>
    <col min="8" max="8" width="12.28125" style="0" bestFit="1" customWidth="1"/>
  </cols>
  <sheetData>
    <row r="1" spans="1:7" ht="12.75">
      <c r="A1" s="15"/>
      <c r="B1" s="15" t="s">
        <v>7</v>
      </c>
      <c r="C1" s="15" t="s">
        <v>8</v>
      </c>
      <c r="D1" s="15" t="s">
        <v>10</v>
      </c>
      <c r="E1" s="15" t="s">
        <v>11</v>
      </c>
      <c r="F1" s="15" t="s">
        <v>12</v>
      </c>
      <c r="G1" s="15" t="s">
        <v>13</v>
      </c>
    </row>
    <row r="2" spans="1:7" ht="12.75">
      <c r="A2" s="16" t="s">
        <v>9</v>
      </c>
      <c r="B2" s="17" t="s">
        <v>26</v>
      </c>
      <c r="C2" s="17" t="s">
        <v>42</v>
      </c>
      <c r="D2" s="17" t="s">
        <v>52</v>
      </c>
      <c r="E2" s="17"/>
      <c r="F2" s="17"/>
      <c r="G2" s="17"/>
    </row>
    <row r="3" spans="1:7" ht="12.75">
      <c r="A3" s="16"/>
      <c r="B3" s="17" t="s">
        <v>29</v>
      </c>
      <c r="C3" s="17" t="s">
        <v>43</v>
      </c>
      <c r="D3" s="17" t="s">
        <v>53</v>
      </c>
      <c r="E3" s="17"/>
      <c r="F3" s="17"/>
      <c r="G3" s="17"/>
    </row>
    <row r="4" spans="1:7" ht="12.75">
      <c r="A4" s="16"/>
      <c r="B4" s="17"/>
      <c r="C4" s="17" t="s">
        <v>44</v>
      </c>
      <c r="D4" s="17" t="s">
        <v>54</v>
      </c>
      <c r="E4" s="17"/>
      <c r="F4" s="17"/>
      <c r="G4" s="17"/>
    </row>
    <row r="5" spans="1:7" ht="12.75">
      <c r="A5" s="16"/>
      <c r="B5" s="17"/>
      <c r="C5" s="17" t="s">
        <v>45</v>
      </c>
      <c r="D5" s="17" t="s">
        <v>55</v>
      </c>
      <c r="E5" s="17"/>
      <c r="F5" s="17"/>
      <c r="G5" s="17"/>
    </row>
    <row r="6" spans="1:7" ht="12.75">
      <c r="A6" s="16"/>
      <c r="B6" s="17"/>
      <c r="C6" s="17" t="s">
        <v>46</v>
      </c>
      <c r="D6" s="17" t="s">
        <v>22</v>
      </c>
      <c r="E6" s="17"/>
      <c r="F6" s="17"/>
      <c r="G6" s="17"/>
    </row>
    <row r="7" spans="1:7" ht="12.75">
      <c r="A7" s="16"/>
      <c r="B7" s="17"/>
      <c r="C7" s="17" t="s">
        <v>47</v>
      </c>
      <c r="D7" s="17" t="s">
        <v>56</v>
      </c>
      <c r="E7" s="17"/>
      <c r="F7" s="17"/>
      <c r="G7" s="17"/>
    </row>
    <row r="8" spans="1:7" ht="12.75">
      <c r="A8" s="16"/>
      <c r="B8" s="17"/>
      <c r="C8" s="17" t="s">
        <v>48</v>
      </c>
      <c r="D8" s="17"/>
      <c r="E8" s="17"/>
      <c r="F8" s="17"/>
      <c r="G8" s="17"/>
    </row>
    <row r="9" spans="1:7" ht="12.75">
      <c r="A9" s="16"/>
      <c r="B9" s="17"/>
      <c r="C9" s="17" t="s">
        <v>49</v>
      </c>
      <c r="D9" s="17"/>
      <c r="E9" s="17"/>
      <c r="F9" s="17"/>
      <c r="G9" s="17"/>
    </row>
    <row r="10" spans="1:7" ht="12.75">
      <c r="A10" s="18"/>
      <c r="B10" s="18"/>
      <c r="C10" s="18"/>
      <c r="D10" s="18"/>
      <c r="E10" s="18"/>
      <c r="F10" s="18"/>
      <c r="G10" s="18"/>
    </row>
    <row r="11" spans="1:7" ht="12.75">
      <c r="A11" s="16" t="s">
        <v>20</v>
      </c>
      <c r="B11" s="17" t="s">
        <v>38</v>
      </c>
      <c r="C11" s="17" t="s">
        <v>32</v>
      </c>
      <c r="D11" s="17" t="s">
        <v>57</v>
      </c>
      <c r="E11" s="17" t="s">
        <v>27</v>
      </c>
      <c r="F11" s="17"/>
      <c r="G11" s="17"/>
    </row>
    <row r="12" spans="1:7" ht="12.75">
      <c r="A12" s="16"/>
      <c r="B12" s="17" t="s">
        <v>29</v>
      </c>
      <c r="C12" s="17" t="s">
        <v>27</v>
      </c>
      <c r="D12" s="17" t="s">
        <v>58</v>
      </c>
      <c r="E12" s="17" t="s">
        <v>60</v>
      </c>
      <c r="F12" s="17"/>
      <c r="G12" s="17"/>
    </row>
    <row r="13" spans="1:7" ht="12.75">
      <c r="A13" s="16"/>
      <c r="B13" s="17" t="s">
        <v>39</v>
      </c>
      <c r="C13" s="17" t="s">
        <v>22</v>
      </c>
      <c r="D13" s="17"/>
      <c r="E13" s="17" t="s">
        <v>61</v>
      </c>
      <c r="F13" s="17"/>
      <c r="G13" s="17"/>
    </row>
    <row r="14" spans="1:7" ht="12.75">
      <c r="A14" s="16"/>
      <c r="B14" s="17" t="s">
        <v>40</v>
      </c>
      <c r="C14" s="17" t="s">
        <v>39</v>
      </c>
      <c r="D14" s="17"/>
      <c r="E14" s="17"/>
      <c r="F14" s="17"/>
      <c r="G14" s="17"/>
    </row>
    <row r="15" spans="1:7" ht="12.75">
      <c r="A15" s="16"/>
      <c r="B15" s="17"/>
      <c r="C15" s="17"/>
      <c r="D15" s="17"/>
      <c r="E15" s="17"/>
      <c r="F15" s="17"/>
      <c r="G15" s="17"/>
    </row>
    <row r="16" spans="1:7" ht="12.75">
      <c r="A16" s="16"/>
      <c r="B16" s="17"/>
      <c r="C16" s="17"/>
      <c r="D16" s="17"/>
      <c r="E16" s="17"/>
      <c r="F16" s="17"/>
      <c r="G16" s="17"/>
    </row>
    <row r="17" spans="1:7" ht="12.75">
      <c r="A17" s="18"/>
      <c r="B17" s="18"/>
      <c r="C17" s="18"/>
      <c r="D17" s="18"/>
      <c r="E17" s="18"/>
      <c r="F17" s="18"/>
      <c r="G17" s="18"/>
    </row>
    <row r="18" spans="1:7" ht="12.75">
      <c r="A18" s="16" t="s">
        <v>21</v>
      </c>
      <c r="B18" s="17"/>
      <c r="C18" s="17" t="s">
        <v>24</v>
      </c>
      <c r="D18" s="17" t="s">
        <v>32</v>
      </c>
      <c r="E18" s="17" t="s">
        <v>58</v>
      </c>
      <c r="F18" s="17"/>
      <c r="G18" s="17"/>
    </row>
    <row r="19" spans="1:7" ht="12.75">
      <c r="A19" s="16"/>
      <c r="B19" s="17"/>
      <c r="C19" s="17" t="s">
        <v>50</v>
      </c>
      <c r="D19" s="17" t="s">
        <v>39</v>
      </c>
      <c r="E19" s="17" t="s">
        <v>41</v>
      </c>
      <c r="F19" s="17"/>
      <c r="G19" s="17"/>
    </row>
    <row r="20" spans="1:7" ht="12.75">
      <c r="A20" s="16"/>
      <c r="B20" s="17"/>
      <c r="C20" s="17" t="s">
        <v>47</v>
      </c>
      <c r="D20" s="17" t="s">
        <v>26</v>
      </c>
      <c r="E20" s="17" t="s">
        <v>46</v>
      </c>
      <c r="F20" s="17"/>
      <c r="G20" s="17"/>
    </row>
    <row r="21" spans="1:7" ht="12.75">
      <c r="A21" s="16"/>
      <c r="B21" s="17"/>
      <c r="C21" s="17" t="s">
        <v>23</v>
      </c>
      <c r="D21" s="17" t="s">
        <v>28</v>
      </c>
      <c r="E21" s="17" t="s">
        <v>62</v>
      </c>
      <c r="F21" s="17"/>
      <c r="G21" s="17"/>
    </row>
    <row r="22" spans="1:7" ht="12.75">
      <c r="A22" s="16"/>
      <c r="B22" s="17"/>
      <c r="C22" s="17" t="s">
        <v>51</v>
      </c>
      <c r="D22" s="17" t="s">
        <v>59</v>
      </c>
      <c r="E22" s="17" t="s">
        <v>63</v>
      </c>
      <c r="F22" s="17"/>
      <c r="G22" s="17"/>
    </row>
    <row r="23" spans="1:7" ht="12.75">
      <c r="A23" s="16"/>
      <c r="B23" s="17"/>
      <c r="C23" s="17" t="s">
        <v>25</v>
      </c>
      <c r="D23" s="17" t="s">
        <v>31</v>
      </c>
      <c r="E23" s="17" t="s">
        <v>24</v>
      </c>
      <c r="F23" s="17"/>
      <c r="G23" s="17"/>
    </row>
    <row r="24" spans="1:7" ht="12.75">
      <c r="A24" s="16"/>
      <c r="B24" s="17"/>
      <c r="C24" s="17" t="s">
        <v>22</v>
      </c>
      <c r="D24" s="17" t="s">
        <v>30</v>
      </c>
      <c r="E24" s="17" t="s">
        <v>64</v>
      </c>
      <c r="F24" s="17"/>
      <c r="G24" s="17"/>
    </row>
    <row r="25" spans="1:7" ht="12.75">
      <c r="A25" s="16"/>
      <c r="B25" s="17"/>
      <c r="C25" s="17"/>
      <c r="D25" s="17"/>
      <c r="E25" s="17" t="s">
        <v>22</v>
      </c>
      <c r="F25" s="17"/>
      <c r="G25" s="17"/>
    </row>
    <row r="26" spans="1:7" ht="12.75">
      <c r="A26" s="16"/>
      <c r="B26" s="17"/>
      <c r="C26" s="17"/>
      <c r="D26" s="17"/>
      <c r="E26" s="17" t="s">
        <v>25</v>
      </c>
      <c r="F26" s="17"/>
      <c r="G26" s="17"/>
    </row>
    <row r="27" spans="1:7" ht="12.75">
      <c r="A27" s="16"/>
      <c r="B27" s="17"/>
      <c r="C27" s="17"/>
      <c r="D27" s="17"/>
      <c r="E27" s="17" t="s">
        <v>30</v>
      </c>
      <c r="F27" s="17"/>
      <c r="G27" s="17"/>
    </row>
    <row r="29" spans="1:14" ht="12.75">
      <c r="A29" s="10" t="s">
        <v>9</v>
      </c>
      <c r="B29" s="9" t="s">
        <v>7</v>
      </c>
      <c r="C29" s="9" t="s">
        <v>8</v>
      </c>
      <c r="D29" s="9" t="s">
        <v>10</v>
      </c>
      <c r="E29" s="9" t="s">
        <v>11</v>
      </c>
      <c r="F29" s="9" t="s">
        <v>12</v>
      </c>
      <c r="G29" s="9" t="s">
        <v>13</v>
      </c>
      <c r="H29" s="9" t="s">
        <v>33</v>
      </c>
      <c r="J29" s="10" t="s">
        <v>9</v>
      </c>
      <c r="K29" s="9" t="s">
        <v>33</v>
      </c>
      <c r="M29" s="10" t="s">
        <v>66</v>
      </c>
      <c r="N29" s="9" t="s">
        <v>33</v>
      </c>
    </row>
    <row r="30" spans="1:14" ht="12.75">
      <c r="A30" s="11" t="s">
        <v>0</v>
      </c>
      <c r="B30">
        <v>1</v>
      </c>
      <c r="C30">
        <v>2</v>
      </c>
      <c r="D30">
        <v>3</v>
      </c>
      <c r="H30" s="13">
        <f>SUM(B30:G30)</f>
        <v>6</v>
      </c>
      <c r="J30" s="11" t="s">
        <v>0</v>
      </c>
      <c r="K30" s="13">
        <f>SUM(E30:J30)</f>
        <v>6</v>
      </c>
      <c r="M30" s="11" t="s">
        <v>0</v>
      </c>
      <c r="N30" s="13">
        <f>K30+K38+K46</f>
        <v>18</v>
      </c>
    </row>
    <row r="31" spans="1:14" ht="12.75">
      <c r="A31" s="11" t="s">
        <v>65</v>
      </c>
      <c r="B31">
        <v>0</v>
      </c>
      <c r="C31">
        <v>6</v>
      </c>
      <c r="D31">
        <v>5</v>
      </c>
      <c r="H31" s="13">
        <f>SUM(B31:G31)</f>
        <v>11</v>
      </c>
      <c r="J31" s="11" t="s">
        <v>65</v>
      </c>
      <c r="K31" s="13">
        <f>SUM(E31:J31)</f>
        <v>11</v>
      </c>
      <c r="M31" s="11" t="s">
        <v>65</v>
      </c>
      <c r="N31" s="13">
        <f>K31+K39+K47</f>
        <v>26</v>
      </c>
    </row>
    <row r="32" spans="1:14" ht="12.75">
      <c r="A32" s="11" t="s">
        <v>1</v>
      </c>
      <c r="B32">
        <v>0</v>
      </c>
      <c r="C32">
        <v>2</v>
      </c>
      <c r="D32">
        <v>1</v>
      </c>
      <c r="H32" s="13">
        <f>SUM(B32:G32)</f>
        <v>3</v>
      </c>
      <c r="J32" s="11" t="s">
        <v>1</v>
      </c>
      <c r="K32" s="13">
        <f>SUM(E32:J32)</f>
        <v>3</v>
      </c>
      <c r="M32" s="11" t="s">
        <v>1</v>
      </c>
      <c r="N32" s="13">
        <f>K32+K40+K48</f>
        <v>15</v>
      </c>
    </row>
    <row r="33" spans="1:14" ht="12.75">
      <c r="A33" s="11" t="s">
        <v>2</v>
      </c>
      <c r="B33">
        <v>0</v>
      </c>
      <c r="C33">
        <v>4</v>
      </c>
      <c r="D33">
        <v>0</v>
      </c>
      <c r="H33" s="13">
        <f>SUM(B33:G33)</f>
        <v>4</v>
      </c>
      <c r="J33" s="11" t="s">
        <v>2</v>
      </c>
      <c r="K33" s="13">
        <f>SUM(E33:J33)</f>
        <v>4</v>
      </c>
      <c r="M33" s="11" t="s">
        <v>2</v>
      </c>
      <c r="N33" s="13">
        <f>K33+K41+K49</f>
        <v>14</v>
      </c>
    </row>
    <row r="34" spans="1:14" ht="12.75">
      <c r="A34" s="11" t="s">
        <v>36</v>
      </c>
      <c r="B34">
        <v>0</v>
      </c>
      <c r="C34">
        <v>0</v>
      </c>
      <c r="D34">
        <v>0</v>
      </c>
      <c r="H34" s="13">
        <f>SUM(B34:G34)</f>
        <v>0</v>
      </c>
      <c r="J34" s="11" t="s">
        <v>36</v>
      </c>
      <c r="K34" s="13">
        <f>SUM(E34:J34)</f>
        <v>0</v>
      </c>
      <c r="M34" s="11" t="s">
        <v>36</v>
      </c>
      <c r="N34" s="13">
        <f>K34+K42+K50</f>
        <v>1</v>
      </c>
    </row>
    <row r="35" spans="1:14" ht="12.75">
      <c r="A35" s="11" t="s">
        <v>33</v>
      </c>
      <c r="B35" s="1">
        <f>SUM(B30:B34)</f>
        <v>1</v>
      </c>
      <c r="C35" s="1">
        <f>SUM(C30:C34)</f>
        <v>14</v>
      </c>
      <c r="D35" s="1">
        <f>SUM(D30:D34)</f>
        <v>9</v>
      </c>
      <c r="E35" s="1">
        <f>SUM(E30:E34)</f>
        <v>0</v>
      </c>
      <c r="F35" s="1">
        <f>SUM(F30:F34)</f>
        <v>0</v>
      </c>
      <c r="G35" s="1">
        <f>SUM(G30:G34)</f>
        <v>0</v>
      </c>
      <c r="H35" s="13">
        <f>SUM(H30:H34)</f>
        <v>24</v>
      </c>
      <c r="J35" s="11" t="s">
        <v>33</v>
      </c>
      <c r="K35" s="13">
        <f>SUM(K30:K34)</f>
        <v>24</v>
      </c>
      <c r="M35" s="11" t="s">
        <v>33</v>
      </c>
      <c r="N35" s="13">
        <f>SUM(N30:N34)</f>
        <v>74</v>
      </c>
    </row>
    <row r="36" spans="1:10" ht="12.75">
      <c r="A36" s="12"/>
      <c r="J36" s="12"/>
    </row>
    <row r="37" spans="1:16" ht="12.75">
      <c r="A37" s="10" t="s">
        <v>20</v>
      </c>
      <c r="B37" s="9" t="s">
        <v>7</v>
      </c>
      <c r="C37" s="9" t="s">
        <v>8</v>
      </c>
      <c r="D37" s="9" t="s">
        <v>10</v>
      </c>
      <c r="E37" s="9" t="s">
        <v>11</v>
      </c>
      <c r="F37" s="9" t="s">
        <v>12</v>
      </c>
      <c r="G37" s="9" t="s">
        <v>13</v>
      </c>
      <c r="H37" s="9" t="s">
        <v>33</v>
      </c>
      <c r="J37" s="10" t="s">
        <v>20</v>
      </c>
      <c r="K37" s="9" t="s">
        <v>33</v>
      </c>
      <c r="M37" s="10" t="s">
        <v>66</v>
      </c>
      <c r="N37" s="9" t="s">
        <v>33</v>
      </c>
      <c r="O37" t="s">
        <v>19</v>
      </c>
      <c r="P37" t="s">
        <v>69</v>
      </c>
    </row>
    <row r="38" spans="1:16" ht="12.75">
      <c r="A38" s="11" t="s">
        <v>0</v>
      </c>
      <c r="B38">
        <v>1</v>
      </c>
      <c r="C38">
        <v>0</v>
      </c>
      <c r="D38">
        <v>2</v>
      </c>
      <c r="E38">
        <v>1</v>
      </c>
      <c r="H38" s="13">
        <f>SUM(B38:G38)</f>
        <v>4</v>
      </c>
      <c r="J38" s="11" t="s">
        <v>0</v>
      </c>
      <c r="K38" s="13">
        <f>SUM(E38:J38)</f>
        <v>5</v>
      </c>
      <c r="M38" s="11" t="s">
        <v>0</v>
      </c>
      <c r="N38" s="13">
        <f>N30/74*100</f>
        <v>24.324324324324326</v>
      </c>
      <c r="O38">
        <v>34.61</v>
      </c>
      <c r="P38">
        <f>N38-O38</f>
        <v>-10.285675675675673</v>
      </c>
    </row>
    <row r="39" spans="1:16" ht="12.75">
      <c r="A39" s="11" t="s">
        <v>65</v>
      </c>
      <c r="B39">
        <v>0</v>
      </c>
      <c r="C39">
        <v>2</v>
      </c>
      <c r="D39">
        <v>0</v>
      </c>
      <c r="E39">
        <v>1</v>
      </c>
      <c r="H39" s="13">
        <f>SUM(B39:G39)</f>
        <v>3</v>
      </c>
      <c r="J39" s="11" t="s">
        <v>65</v>
      </c>
      <c r="K39" s="13">
        <f>SUM(E39:J39)</f>
        <v>4</v>
      </c>
      <c r="M39" s="11" t="s">
        <v>65</v>
      </c>
      <c r="N39" s="13">
        <f>N31/74*100</f>
        <v>35.13513513513514</v>
      </c>
      <c r="O39">
        <v>25</v>
      </c>
      <c r="P39">
        <f>N39-O39</f>
        <v>10.135135135135137</v>
      </c>
    </row>
    <row r="40" spans="1:16" ht="12.75">
      <c r="A40" s="11" t="s">
        <v>1</v>
      </c>
      <c r="B40">
        <v>2</v>
      </c>
      <c r="C40">
        <v>1</v>
      </c>
      <c r="D40">
        <v>0</v>
      </c>
      <c r="E40">
        <v>0</v>
      </c>
      <c r="H40" s="13">
        <f>SUM(B40:G40)</f>
        <v>3</v>
      </c>
      <c r="J40" s="11" t="s">
        <v>1</v>
      </c>
      <c r="K40" s="13">
        <f>SUM(E40:J40)</f>
        <v>3</v>
      </c>
      <c r="M40" s="11" t="s">
        <v>1</v>
      </c>
      <c r="N40" s="13">
        <f>N32/74*100</f>
        <v>20.27027027027027</v>
      </c>
      <c r="O40">
        <v>19.14</v>
      </c>
      <c r="P40">
        <f>N40-O40</f>
        <v>1.1302702702702696</v>
      </c>
    </row>
    <row r="41" spans="1:16" ht="12.75">
      <c r="A41" s="11" t="s">
        <v>2</v>
      </c>
      <c r="B41">
        <v>0</v>
      </c>
      <c r="C41">
        <v>1</v>
      </c>
      <c r="D41">
        <v>0</v>
      </c>
      <c r="E41">
        <v>1</v>
      </c>
      <c r="H41" s="13">
        <f>SUM(B41:G41)</f>
        <v>2</v>
      </c>
      <c r="J41" s="11" t="s">
        <v>2</v>
      </c>
      <c r="K41" s="13">
        <f>SUM(E41:J41)</f>
        <v>3</v>
      </c>
      <c r="M41" s="11" t="s">
        <v>2</v>
      </c>
      <c r="N41" s="13">
        <f>N33/74*100</f>
        <v>18.91891891891892</v>
      </c>
      <c r="O41">
        <v>11.75</v>
      </c>
      <c r="P41">
        <f>N41-O41</f>
        <v>7.168918918918919</v>
      </c>
    </row>
    <row r="42" spans="1:16" ht="12.75">
      <c r="A42" s="11" t="s">
        <v>36</v>
      </c>
      <c r="B42">
        <v>1</v>
      </c>
      <c r="C42">
        <v>0</v>
      </c>
      <c r="D42">
        <v>0</v>
      </c>
      <c r="E42">
        <v>0</v>
      </c>
      <c r="H42" s="13">
        <f>SUM(B42:G42)</f>
        <v>1</v>
      </c>
      <c r="J42" s="11" t="s">
        <v>36</v>
      </c>
      <c r="K42" s="13">
        <f>SUM(E42:J42)</f>
        <v>1</v>
      </c>
      <c r="M42" s="11" t="s">
        <v>36</v>
      </c>
      <c r="N42" s="13">
        <f>N34/74*100</f>
        <v>1.3513513513513513</v>
      </c>
      <c r="O42">
        <v>1.94</v>
      </c>
      <c r="P42">
        <f>N42-O42</f>
        <v>-0.5886486486486486</v>
      </c>
    </row>
    <row r="43" spans="1:16" ht="12.75">
      <c r="A43" s="11" t="s">
        <v>33</v>
      </c>
      <c r="B43" s="1">
        <f>SUM(B38:B42)</f>
        <v>4</v>
      </c>
      <c r="C43" s="1">
        <f>SUM(C38:C42)</f>
        <v>4</v>
      </c>
      <c r="D43" s="1">
        <f>SUM(D38:D42)</f>
        <v>2</v>
      </c>
      <c r="E43" s="1">
        <f>SUM(E38:E42)</f>
        <v>3</v>
      </c>
      <c r="F43" s="1">
        <f>SUM(F38:F42)</f>
        <v>0</v>
      </c>
      <c r="G43" s="1">
        <f>SUM(G38:G42)</f>
        <v>0</v>
      </c>
      <c r="H43" s="13" t="e">
        <f>SUM(#REF!)</f>
        <v>#REF!</v>
      </c>
      <c r="J43" s="11" t="s">
        <v>33</v>
      </c>
      <c r="K43" s="13" t="e">
        <f>SUM(#REF!)</f>
        <v>#REF!</v>
      </c>
      <c r="M43" s="11" t="s">
        <v>33</v>
      </c>
      <c r="N43" s="13">
        <f>N35/74*100</f>
        <v>100</v>
      </c>
      <c r="O43">
        <v>7.54</v>
      </c>
      <c r="P43">
        <f>N43-O43</f>
        <v>92.46</v>
      </c>
    </row>
    <row r="44" spans="1:10" ht="12.75">
      <c r="A44" s="12"/>
      <c r="J44" s="12"/>
    </row>
    <row r="45" spans="1:11" ht="12.75">
      <c r="A45" s="10" t="s">
        <v>21</v>
      </c>
      <c r="B45" s="9" t="s">
        <v>7</v>
      </c>
      <c r="C45" s="9" t="s">
        <v>8</v>
      </c>
      <c r="D45" s="9" t="s">
        <v>10</v>
      </c>
      <c r="E45" s="9" t="s">
        <v>11</v>
      </c>
      <c r="F45" s="9" t="s">
        <v>12</v>
      </c>
      <c r="G45" s="9" t="s">
        <v>13</v>
      </c>
      <c r="H45" s="9" t="s">
        <v>33</v>
      </c>
      <c r="J45" s="10" t="s">
        <v>21</v>
      </c>
      <c r="K45" s="9" t="s">
        <v>33</v>
      </c>
    </row>
    <row r="46" spans="1:11" ht="12.75">
      <c r="A46" s="11" t="s">
        <v>0</v>
      </c>
      <c r="C46">
        <v>2</v>
      </c>
      <c r="D46">
        <v>1</v>
      </c>
      <c r="E46">
        <v>2</v>
      </c>
      <c r="H46" s="13">
        <f>SUM(B46:G46)</f>
        <v>5</v>
      </c>
      <c r="J46" s="11" t="s">
        <v>0</v>
      </c>
      <c r="K46" s="13">
        <f>SUM(E46:J46)</f>
        <v>7</v>
      </c>
    </row>
    <row r="47" spans="1:11" ht="12.75">
      <c r="A47" s="11" t="s">
        <v>65</v>
      </c>
      <c r="C47">
        <v>2</v>
      </c>
      <c r="D47">
        <v>3</v>
      </c>
      <c r="E47">
        <v>3</v>
      </c>
      <c r="H47" s="13">
        <f>SUM(B47:G47)</f>
        <v>8</v>
      </c>
      <c r="J47" s="11" t="s">
        <v>65</v>
      </c>
      <c r="K47" s="13">
        <f>SUM(E47:J47)</f>
        <v>11</v>
      </c>
    </row>
    <row r="48" spans="1:11" ht="12.75">
      <c r="A48" s="11" t="s">
        <v>1</v>
      </c>
      <c r="C48">
        <v>1</v>
      </c>
      <c r="D48">
        <v>2</v>
      </c>
      <c r="E48">
        <v>3</v>
      </c>
      <c r="H48" s="13">
        <f>SUM(B48:G48)</f>
        <v>6</v>
      </c>
      <c r="J48" s="11" t="s">
        <v>1</v>
      </c>
      <c r="K48" s="13">
        <f>SUM(E48:J48)</f>
        <v>9</v>
      </c>
    </row>
    <row r="49" spans="1:11" ht="12.75">
      <c r="A49" s="11" t="s">
        <v>2</v>
      </c>
      <c r="C49">
        <v>2</v>
      </c>
      <c r="D49">
        <v>1</v>
      </c>
      <c r="E49">
        <v>2</v>
      </c>
      <c r="H49" s="13">
        <f>SUM(B49:G49)</f>
        <v>5</v>
      </c>
      <c r="J49" s="11" t="s">
        <v>2</v>
      </c>
      <c r="K49" s="13">
        <f>SUM(E49:J49)</f>
        <v>7</v>
      </c>
    </row>
    <row r="50" spans="1:11" ht="12.75">
      <c r="A50" s="11" t="s">
        <v>36</v>
      </c>
      <c r="C50">
        <v>0</v>
      </c>
      <c r="D50">
        <v>0</v>
      </c>
      <c r="H50" s="13">
        <f>SUM(B50:G50)</f>
        <v>0</v>
      </c>
      <c r="J50" s="11" t="s">
        <v>36</v>
      </c>
      <c r="K50" s="13">
        <f>SUM(E50:J50)</f>
        <v>0</v>
      </c>
    </row>
    <row r="51" spans="1:11" ht="12.75">
      <c r="A51" s="11" t="s">
        <v>33</v>
      </c>
      <c r="B51" s="1">
        <f>SUM(B46:B50)</f>
        <v>0</v>
      </c>
      <c r="C51" s="1">
        <f>SUM(C46:C50)</f>
        <v>7</v>
      </c>
      <c r="D51" s="1">
        <f>SUM(D46:D50)</f>
        <v>7</v>
      </c>
      <c r="E51" s="1">
        <f>SUM(E46:E50)</f>
        <v>10</v>
      </c>
      <c r="F51" s="1">
        <f>SUM(F46:F50)</f>
        <v>0</v>
      </c>
      <c r="G51" s="1">
        <f>SUM(G46:G50)</f>
        <v>0</v>
      </c>
      <c r="H51" s="13">
        <f>SUM(B51:G51)</f>
        <v>24</v>
      </c>
      <c r="J51" s="11" t="s">
        <v>33</v>
      </c>
      <c r="K51" s="13">
        <f>SUM(E51:J51)</f>
        <v>34</v>
      </c>
    </row>
    <row r="54" spans="1:8" ht="12.75">
      <c r="A54" s="14" t="s">
        <v>34</v>
      </c>
      <c r="B54" s="1"/>
      <c r="C54" s="1"/>
      <c r="D54" s="1"/>
      <c r="E54" s="1"/>
      <c r="F54" s="1"/>
      <c r="G54" s="1"/>
      <c r="H54" s="1"/>
    </row>
    <row r="55" spans="1:8" ht="12.75">
      <c r="A55" s="14" t="s">
        <v>35</v>
      </c>
      <c r="B55" s="1"/>
      <c r="C55" s="1"/>
      <c r="D55" s="1"/>
      <c r="E55" s="1"/>
      <c r="F55" s="1"/>
      <c r="G55" s="1"/>
      <c r="H55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21" sqref="J21"/>
    </sheetView>
  </sheetViews>
  <sheetFormatPr defaultColWidth="11.421875" defaultRowHeight="12.75"/>
  <sheetData>
    <row r="1" spans="2:10" s="3" customFormat="1" ht="12.75">
      <c r="B1" s="3" t="s">
        <v>72</v>
      </c>
      <c r="C1" s="3" t="s">
        <v>19</v>
      </c>
      <c r="D1" s="3" t="s">
        <v>69</v>
      </c>
      <c r="G1" s="3" t="s">
        <v>73</v>
      </c>
      <c r="H1" t="s">
        <v>72</v>
      </c>
      <c r="I1" t="s">
        <v>19</v>
      </c>
      <c r="J1" t="s">
        <v>69</v>
      </c>
    </row>
    <row r="2" spans="1:10" ht="12.75">
      <c r="A2" s="2" t="s">
        <v>9</v>
      </c>
      <c r="B2" s="4"/>
      <c r="C2" s="2"/>
      <c r="D2" s="2"/>
      <c r="G2" s="2" t="s">
        <v>74</v>
      </c>
      <c r="H2" s="2"/>
      <c r="I2" s="2"/>
      <c r="J2" s="2"/>
    </row>
    <row r="3" spans="1:10" ht="12.75">
      <c r="A3" t="s">
        <v>0</v>
      </c>
      <c r="B3">
        <f>SUM(Denbora!B2:E2)/4</f>
        <v>19.92</v>
      </c>
      <c r="C3">
        <v>34.61</v>
      </c>
      <c r="D3" s="19">
        <f>B3-C3</f>
        <v>-14.689999999999998</v>
      </c>
      <c r="G3" t="s">
        <v>0</v>
      </c>
      <c r="H3">
        <f>(B3+B12+B21)/3</f>
        <v>19.39222222222222</v>
      </c>
      <c r="I3">
        <v>34.61</v>
      </c>
      <c r="J3">
        <f>H3-I3</f>
        <v>-15.21777777777778</v>
      </c>
    </row>
    <row r="4" spans="1:10" ht="12.75">
      <c r="A4" t="s">
        <v>65</v>
      </c>
      <c r="B4">
        <f>SUM(Denbora!B3:E3)/4</f>
        <v>18.599999999999998</v>
      </c>
      <c r="C4">
        <v>25</v>
      </c>
      <c r="D4" s="19">
        <f aca="true" t="shared" si="0" ref="D4:D27">B4-C4</f>
        <v>-6.400000000000002</v>
      </c>
      <c r="G4" t="s">
        <v>65</v>
      </c>
      <c r="H4">
        <f aca="true" t="shared" si="1" ref="H4:H9">(B4+B13+B22)/3</f>
        <v>20.399444444444445</v>
      </c>
      <c r="I4">
        <v>25</v>
      </c>
      <c r="J4">
        <f aca="true" t="shared" si="2" ref="J4:J9">H4-I4</f>
        <v>-4.600555555555555</v>
      </c>
    </row>
    <row r="5" spans="1:10" ht="12.75">
      <c r="A5" t="s">
        <v>1</v>
      </c>
      <c r="B5">
        <f>SUM(Denbora!B4:E4)/4</f>
        <v>22.4</v>
      </c>
      <c r="C5">
        <v>19.14</v>
      </c>
      <c r="D5" s="19">
        <f t="shared" si="0"/>
        <v>3.259999999999998</v>
      </c>
      <c r="G5" t="s">
        <v>1</v>
      </c>
      <c r="H5">
        <f t="shared" si="1"/>
        <v>22.097222222222225</v>
      </c>
      <c r="I5">
        <v>19.14</v>
      </c>
      <c r="J5">
        <f t="shared" si="2"/>
        <v>2.9572222222222244</v>
      </c>
    </row>
    <row r="6" spans="1:10" ht="12.75">
      <c r="A6" t="s">
        <v>2</v>
      </c>
      <c r="B6">
        <f>SUM(Denbora!B5:E5)/4</f>
        <v>26.769999999999996</v>
      </c>
      <c r="C6">
        <v>11.75</v>
      </c>
      <c r="D6" s="19">
        <f t="shared" si="0"/>
        <v>15.019999999999996</v>
      </c>
      <c r="G6" t="s">
        <v>2</v>
      </c>
      <c r="H6">
        <f t="shared" si="1"/>
        <v>24.771666666666665</v>
      </c>
      <c r="I6">
        <v>11.75</v>
      </c>
      <c r="J6">
        <f t="shared" si="2"/>
        <v>13.021666666666665</v>
      </c>
    </row>
    <row r="7" spans="1:10" ht="12.75">
      <c r="A7" t="s">
        <v>36</v>
      </c>
      <c r="B7">
        <f>SUM(Denbora!B6:E6)/4</f>
        <v>3.955</v>
      </c>
      <c r="C7">
        <v>1.94</v>
      </c>
      <c r="D7" s="19">
        <f t="shared" si="0"/>
        <v>2.015</v>
      </c>
      <c r="G7" t="s">
        <v>36</v>
      </c>
      <c r="H7">
        <f t="shared" si="1"/>
        <v>2.933055555555556</v>
      </c>
      <c r="I7">
        <v>1.94</v>
      </c>
      <c r="J7">
        <f t="shared" si="2"/>
        <v>0.9930555555555562</v>
      </c>
    </row>
    <row r="8" spans="1:10" ht="12.75">
      <c r="A8" t="s">
        <v>67</v>
      </c>
      <c r="B8">
        <f>SUM(Denbora!B7:E7)/4</f>
        <v>7.8575</v>
      </c>
      <c r="C8">
        <v>7.54</v>
      </c>
      <c r="D8" s="19">
        <f t="shared" si="0"/>
        <v>0.3174999999999999</v>
      </c>
      <c r="G8" t="s">
        <v>67</v>
      </c>
      <c r="H8">
        <f t="shared" si="1"/>
        <v>9.115555555555556</v>
      </c>
      <c r="I8">
        <v>7.54</v>
      </c>
      <c r="J8">
        <f t="shared" si="2"/>
        <v>1.5755555555555558</v>
      </c>
    </row>
    <row r="9" spans="1:10" ht="12.75">
      <c r="A9" t="s">
        <v>68</v>
      </c>
      <c r="B9">
        <f>SUM(Denbora!B8:E8)/4</f>
        <v>26.4575</v>
      </c>
      <c r="C9">
        <f>C8+C4</f>
        <v>32.54</v>
      </c>
      <c r="D9" s="19">
        <f t="shared" si="0"/>
        <v>-6.0825</v>
      </c>
      <c r="G9" t="s">
        <v>68</v>
      </c>
      <c r="H9">
        <f t="shared" si="1"/>
        <v>29.514999999999997</v>
      </c>
      <c r="I9">
        <f>I8+I4</f>
        <v>32.54</v>
      </c>
      <c r="J9">
        <f t="shared" si="2"/>
        <v>-3.025000000000002</v>
      </c>
    </row>
    <row r="10" ht="12.75">
      <c r="D10" s="19"/>
    </row>
    <row r="11" spans="1:4" ht="12.75">
      <c r="A11" s="2" t="s">
        <v>70</v>
      </c>
      <c r="B11" s="4"/>
      <c r="C11" s="2"/>
      <c r="D11" s="20"/>
    </row>
    <row r="12" spans="1:4" ht="12.75">
      <c r="A12" t="s">
        <v>0</v>
      </c>
      <c r="B12">
        <f>SUM(Denbora!B11:E11)/4</f>
        <v>16.44</v>
      </c>
      <c r="C12">
        <v>34.61</v>
      </c>
      <c r="D12" s="19">
        <f t="shared" si="0"/>
        <v>-18.169999999999998</v>
      </c>
    </row>
    <row r="13" spans="1:4" ht="12.75">
      <c r="A13" t="s">
        <v>65</v>
      </c>
      <c r="B13">
        <f>SUM(Denbora!B12:E12)/4</f>
        <v>25.755</v>
      </c>
      <c r="C13">
        <v>25</v>
      </c>
      <c r="D13" s="19">
        <f t="shared" si="0"/>
        <v>0.754999999999999</v>
      </c>
    </row>
    <row r="14" spans="1:4" ht="12.75">
      <c r="A14" t="s">
        <v>1</v>
      </c>
      <c r="B14">
        <f>SUM(Denbora!B13:E13)/4</f>
        <v>22.395</v>
      </c>
      <c r="C14">
        <v>19.14</v>
      </c>
      <c r="D14" s="19">
        <f t="shared" si="0"/>
        <v>3.254999999999999</v>
      </c>
    </row>
    <row r="15" spans="1:4" ht="12.75">
      <c r="A15" t="s">
        <v>2</v>
      </c>
      <c r="B15">
        <f>SUM(Denbora!B14:E14)/4</f>
        <v>21.505000000000003</v>
      </c>
      <c r="C15">
        <v>11.75</v>
      </c>
      <c r="D15" s="19">
        <f t="shared" si="0"/>
        <v>9.755000000000003</v>
      </c>
    </row>
    <row r="16" spans="1:4" ht="12.75">
      <c r="A16" t="s">
        <v>36</v>
      </c>
      <c r="B16">
        <f>SUM(Denbora!B15:E15)/4</f>
        <v>3.4075</v>
      </c>
      <c r="C16">
        <v>1.94</v>
      </c>
      <c r="D16" s="19">
        <f t="shared" si="0"/>
        <v>1.4675000000000002</v>
      </c>
    </row>
    <row r="17" spans="1:4" ht="12.75">
      <c r="A17" t="s">
        <v>67</v>
      </c>
      <c r="B17">
        <f>SUM(Denbora!B16:E16)/4</f>
        <v>7.1225000000000005</v>
      </c>
      <c r="C17">
        <v>7.54</v>
      </c>
      <c r="D17" s="19">
        <f t="shared" si="0"/>
        <v>-0.41749999999999954</v>
      </c>
    </row>
    <row r="18" spans="1:4" ht="12.75">
      <c r="A18" t="s">
        <v>68</v>
      </c>
      <c r="B18">
        <f>SUM(Denbora!B17:E17)/4</f>
        <v>32.8775</v>
      </c>
      <c r="C18">
        <f>C17+C13</f>
        <v>32.54</v>
      </c>
      <c r="D18" s="19">
        <f t="shared" si="0"/>
        <v>0.3374999999999986</v>
      </c>
    </row>
    <row r="19" ht="12.75">
      <c r="D19" s="19"/>
    </row>
    <row r="20" spans="1:4" ht="12.75">
      <c r="A20" s="2" t="s">
        <v>71</v>
      </c>
      <c r="B20" s="4"/>
      <c r="C20" s="2"/>
      <c r="D20" s="20"/>
    </row>
    <row r="21" spans="1:4" ht="12.75">
      <c r="A21" t="s">
        <v>0</v>
      </c>
      <c r="B21">
        <f>SUM(Denbora!C20:E20)/3</f>
        <v>21.816666666666666</v>
      </c>
      <c r="C21">
        <v>34.61</v>
      </c>
      <c r="D21" s="19">
        <f t="shared" si="0"/>
        <v>-12.793333333333333</v>
      </c>
    </row>
    <row r="22" spans="1:4" ht="12.75">
      <c r="A22" t="s">
        <v>65</v>
      </c>
      <c r="B22">
        <f>SUM(Denbora!C21:E21)/3</f>
        <v>16.843333333333334</v>
      </c>
      <c r="C22">
        <v>25</v>
      </c>
      <c r="D22" s="19">
        <f t="shared" si="0"/>
        <v>-8.156666666666666</v>
      </c>
    </row>
    <row r="23" spans="1:4" ht="12.75">
      <c r="A23" t="s">
        <v>1</v>
      </c>
      <c r="B23">
        <f>SUM(Denbora!C22:E22)/3</f>
        <v>21.49666666666667</v>
      </c>
      <c r="C23">
        <v>19.14</v>
      </c>
      <c r="D23" s="19">
        <f t="shared" si="0"/>
        <v>2.356666666666669</v>
      </c>
    </row>
    <row r="24" spans="1:4" ht="12.75">
      <c r="A24" t="s">
        <v>2</v>
      </c>
      <c r="B24">
        <f>SUM(Denbora!C23:E23)/3</f>
        <v>26.040000000000003</v>
      </c>
      <c r="C24">
        <v>11.75</v>
      </c>
      <c r="D24" s="19">
        <f t="shared" si="0"/>
        <v>14.290000000000003</v>
      </c>
    </row>
    <row r="25" spans="1:4" ht="12.75">
      <c r="A25" t="s">
        <v>36</v>
      </c>
      <c r="B25">
        <f>SUM(Denbora!C24:E24)/3</f>
        <v>1.4366666666666665</v>
      </c>
      <c r="C25">
        <v>1.94</v>
      </c>
      <c r="D25" s="19">
        <f t="shared" si="0"/>
        <v>-0.5033333333333334</v>
      </c>
    </row>
    <row r="26" spans="1:4" ht="12.75">
      <c r="A26" t="s">
        <v>67</v>
      </c>
      <c r="B26">
        <f>SUM(Denbora!C25:E25)/3</f>
        <v>12.366666666666667</v>
      </c>
      <c r="C26">
        <v>7.54</v>
      </c>
      <c r="D26" s="19">
        <f t="shared" si="0"/>
        <v>4.826666666666667</v>
      </c>
    </row>
    <row r="27" spans="1:4" ht="12.75">
      <c r="A27" t="s">
        <v>68</v>
      </c>
      <c r="B27">
        <f>SUM(Denbora!C26:E26)/3</f>
        <v>29.209999999999997</v>
      </c>
      <c r="C27">
        <f>C26+C22</f>
        <v>32.54</v>
      </c>
      <c r="D27" s="19">
        <f t="shared" si="0"/>
        <v>-3.330000000000002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EL-PV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2013-11-28T13:01:50Z</cp:lastPrinted>
  <dcterms:created xsi:type="dcterms:W3CDTF">2013-05-02T15:57:21Z</dcterms:created>
  <dcterms:modified xsi:type="dcterms:W3CDTF">2013-11-28T15:29:34Z</dcterms:modified>
  <cp:category/>
  <cp:version/>
  <cp:contentType/>
  <cp:contentStatus/>
</cp:coreProperties>
</file>